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lan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<sst xmlns="http://schemas.openxmlformats.org/spreadsheetml/2006/main" count="43" uniqueCount="40">
  <si>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DZIAŁ 900 - Gospodarka Komunalna i Ochrona Środowiska</t>
  </si>
  <si>
    <t>Rozdział 90011 - Fundusz Ochrony Środowiska i Gospodarki Wodnej.</t>
  </si>
  <si>
    <t xml:space="preserve">Wyszczególnienie </t>
  </si>
  <si>
    <t xml:space="preserve">Plan 2006r. </t>
  </si>
  <si>
    <t>Zmiany 2006r.</t>
  </si>
  <si>
    <t>%</t>
  </si>
  <si>
    <t>I.</t>
  </si>
  <si>
    <t xml:space="preserve">STAN FUNDUSZU NA POCZĄTEK ROKU </t>
  </si>
  <si>
    <t>1.</t>
  </si>
  <si>
    <t xml:space="preserve">Środki pieniężne </t>
  </si>
  <si>
    <t>II.</t>
  </si>
  <si>
    <t xml:space="preserve">PRZYCHODY FUNDUSZU </t>
  </si>
  <si>
    <t>§</t>
  </si>
  <si>
    <t xml:space="preserve">Przelewy redystrybucyjne </t>
  </si>
  <si>
    <t>RAZEM POZYCJA I i II</t>
  </si>
  <si>
    <t>III.</t>
  </si>
  <si>
    <t>WYDATKI FUNDUSZU</t>
  </si>
  <si>
    <t xml:space="preserve">Zakup materiałów i wyposażenia </t>
  </si>
  <si>
    <t xml:space="preserve">Zakup pozostałych usług </t>
  </si>
  <si>
    <t>Wydatki inwestycyjne funduszy celowych</t>
  </si>
  <si>
    <t>Wydatki na zakupy inwestycyjne funduszy celowych</t>
  </si>
  <si>
    <t xml:space="preserve">Dotacje z funduszy celowych na finansowanie lub dofinansowanie kosztów realizacji inwestycji i zakupów inwestycyjnych jednostek sektora finansów publicznych </t>
  </si>
  <si>
    <t>Dotacje przekazane z funduszy celowych na realizację zadań bieżących dla jednostek nie zaliczanych do s.f.p.</t>
  </si>
  <si>
    <t xml:space="preserve">Dotacje z funduszy celowych na finansowanie lub dofinansowanie kosztów realizacji inwestycji i zakupów inwestycyjnych jednostek nie zaliczanych do sektora finansów publicznych </t>
  </si>
  <si>
    <t>IV.</t>
  </si>
  <si>
    <t>STAN FUNDUSZU NA KONIEC ROKU</t>
  </si>
  <si>
    <t xml:space="preserve">WYKONANIE NA DZIEŃ </t>
  </si>
  <si>
    <t xml:space="preserve">Powiatowy Fundusz Ochrony Środowiska i Gospodarki Wodnej - 2007r. </t>
  </si>
  <si>
    <t>Plan 2007r.</t>
  </si>
  <si>
    <t>Wykonanie 2007r.</t>
  </si>
  <si>
    <t xml:space="preserve">Plan 2007r. po zmianach </t>
  </si>
  <si>
    <t>Zmiana planu 2007r.</t>
  </si>
  <si>
    <t>Szkolenia pracowników nie będących członkami korpusu służby cywilnej</t>
  </si>
  <si>
    <t>Wykonanie 30.06.2007r.</t>
  </si>
  <si>
    <t>2.</t>
  </si>
  <si>
    <t>3.</t>
  </si>
  <si>
    <t>Należności</t>
  </si>
  <si>
    <t>Zobowiązania</t>
  </si>
  <si>
    <t>Załącznik nr 4 do uchwały  Zarządu Powiatu Toruńskiego</t>
  </si>
  <si>
    <t>w sprawie wykonania Budżetu Powiatu Toruńskiego na 30.06.2007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</si>
</sst>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%"/>
    <numFmt numFmtId="177" formatCode="#,##0.00\ &quot;zł&quot;"/>
    <numFmt numFmtId="178" formatCode="#,##0.00\ _z_ł"/>
    <numFmt numFmtId="179" formatCode="#,##0.00\ _z_ł;[Red]#,##0.00\ _z_ł"/>
    <numFmt numFmtId="180" formatCode="#,##0\ _z_ł"/>
  </numFmts>
  <fonts count="7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4" fontId="1" fillId="0" borderId="2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1" fillId="0" borderId="3" xfId="0" applyNumberFormat="1" applyFon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ill="1" applyBorder="1" applyAlignment="1">
      <alignment wrapText="1"/>
    </xf>
    <xf numFmtId="0" fontId="4" fillId="0" borderId="4" xfId="0" applyFont="1" applyBorder="1" applyAlignment="1">
      <alignment horizontal="right"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4.375" style="0" customWidth="1"/>
    <col min="2" max="2" width="38.25390625" style="0" customWidth="1"/>
    <col min="3" max="3" width="19.625" style="0" hidden="1" customWidth="1"/>
    <col min="4" max="4" width="17.625" style="0" hidden="1" customWidth="1"/>
    <col min="5" max="5" width="11.75390625" style="11" hidden="1" customWidth="1"/>
    <col min="6" max="6" width="10.125" style="11" hidden="1" customWidth="1"/>
    <col min="7" max="7" width="12.00390625" style="11" hidden="1" customWidth="1"/>
    <col min="8" max="8" width="15.75390625" style="11" customWidth="1"/>
    <col min="9" max="9" width="18.75390625" style="0" hidden="1" customWidth="1"/>
    <col min="10" max="10" width="12.75390625" style="0" customWidth="1"/>
    <col min="11" max="11" width="10.375" style="0" customWidth="1"/>
    <col min="12" max="12" width="12.125" style="0" customWidth="1"/>
  </cols>
  <sheetData>
    <row r="1" ht="12.75">
      <c r="A1" t="s">
        <v>38</v>
      </c>
    </row>
    <row r="2" ht="12.75">
      <c r="A2" s="1" t="s">
        <v>39</v>
      </c>
    </row>
    <row r="3" ht="12.75" hidden="1">
      <c r="A3" s="2" t="s">
        <v>26</v>
      </c>
    </row>
    <row r="4" ht="12.75">
      <c r="A4" s="2"/>
    </row>
    <row r="5" ht="12.75">
      <c r="A5" t="s">
        <v>0</v>
      </c>
    </row>
    <row r="6" ht="12.75">
      <c r="A6" t="s">
        <v>1</v>
      </c>
    </row>
    <row r="7" ht="12.75">
      <c r="A7" s="2" t="s">
        <v>27</v>
      </c>
    </row>
    <row r="9" spans="1:10" ht="25.5">
      <c r="A9" s="12" t="s">
        <v>12</v>
      </c>
      <c r="B9" s="3" t="s">
        <v>2</v>
      </c>
      <c r="C9" s="3" t="s">
        <v>3</v>
      </c>
      <c r="D9" s="3" t="s">
        <v>4</v>
      </c>
      <c r="E9" s="13" t="s">
        <v>28</v>
      </c>
      <c r="F9" s="14" t="s">
        <v>5</v>
      </c>
      <c r="G9" s="13" t="s">
        <v>31</v>
      </c>
      <c r="H9" s="13" t="s">
        <v>30</v>
      </c>
      <c r="I9" s="3" t="s">
        <v>29</v>
      </c>
      <c r="J9" s="32" t="s">
        <v>33</v>
      </c>
    </row>
    <row r="10" spans="1:10" ht="12.75">
      <c r="A10" s="17" t="s">
        <v>6</v>
      </c>
      <c r="B10" s="18" t="s">
        <v>7</v>
      </c>
      <c r="C10" s="19" t="e">
        <f>C11+#REF!-#REF!</f>
        <v>#REF!</v>
      </c>
      <c r="D10" s="19"/>
      <c r="E10" s="20">
        <f>E11</f>
        <v>695245</v>
      </c>
      <c r="F10" s="20"/>
      <c r="G10" s="20">
        <f>G11</f>
        <v>-238</v>
      </c>
      <c r="H10" s="19">
        <f>H11</f>
        <v>695007</v>
      </c>
      <c r="I10" s="4" t="e">
        <f>I11+#REF!</f>
        <v>#REF!</v>
      </c>
      <c r="J10" s="19">
        <f>J11</f>
        <v>695007.39</v>
      </c>
    </row>
    <row r="11" spans="1:10" ht="18" customHeight="1">
      <c r="A11" s="21" t="s">
        <v>8</v>
      </c>
      <c r="B11" s="10" t="s">
        <v>9</v>
      </c>
      <c r="C11" s="15">
        <v>706221</v>
      </c>
      <c r="D11" s="15"/>
      <c r="E11" s="16">
        <v>695245</v>
      </c>
      <c r="F11" s="16"/>
      <c r="G11" s="16">
        <v>-238</v>
      </c>
      <c r="H11" s="15">
        <f>E11+G11</f>
        <v>695007</v>
      </c>
      <c r="I11" s="5">
        <v>695007.39</v>
      </c>
      <c r="J11" s="15">
        <v>695007.39</v>
      </c>
    </row>
    <row r="12" spans="1:10" ht="12.75">
      <c r="A12" s="17" t="s">
        <v>10</v>
      </c>
      <c r="B12" s="18" t="s">
        <v>11</v>
      </c>
      <c r="C12" s="19">
        <f>C13</f>
        <v>3880000</v>
      </c>
      <c r="D12" s="19">
        <f>D13</f>
        <v>0</v>
      </c>
      <c r="E12" s="20">
        <f>E13</f>
        <v>1000000</v>
      </c>
      <c r="F12" s="20">
        <f>D12/C12</f>
        <v>0</v>
      </c>
      <c r="G12" s="20">
        <f>G13</f>
        <v>0</v>
      </c>
      <c r="H12" s="19">
        <f>H13</f>
        <v>1000000</v>
      </c>
      <c r="I12" s="4" t="e">
        <f>I13+#REF!</f>
        <v>#REF!</v>
      </c>
      <c r="J12" s="19">
        <f>J13</f>
        <v>723853.32</v>
      </c>
    </row>
    <row r="13" spans="1:10" ht="18" customHeight="1">
      <c r="A13" s="23"/>
      <c r="B13" s="10" t="s">
        <v>13</v>
      </c>
      <c r="C13" s="15">
        <v>3880000</v>
      </c>
      <c r="D13" s="15"/>
      <c r="E13" s="16">
        <v>1000000</v>
      </c>
      <c r="F13" s="16"/>
      <c r="G13" s="16">
        <v>0</v>
      </c>
      <c r="H13" s="15">
        <f>E13+G13</f>
        <v>1000000</v>
      </c>
      <c r="I13" s="5">
        <v>0</v>
      </c>
      <c r="J13" s="15">
        <v>723853.32</v>
      </c>
    </row>
    <row r="14" spans="1:10" ht="12.75">
      <c r="A14" s="24"/>
      <c r="B14" s="18" t="s">
        <v>14</v>
      </c>
      <c r="C14" s="19" t="e">
        <f>C10+C12</f>
        <v>#REF!</v>
      </c>
      <c r="D14" s="19">
        <f>D10+D12</f>
        <v>0</v>
      </c>
      <c r="E14" s="20">
        <f>E10+E12</f>
        <v>1695245</v>
      </c>
      <c r="F14" s="16"/>
      <c r="G14" s="20">
        <f>G10+G12</f>
        <v>-238</v>
      </c>
      <c r="H14" s="19">
        <f>H10+H12</f>
        <v>1695007</v>
      </c>
      <c r="I14" s="6" t="e">
        <f>I10+I12</f>
        <v>#REF!</v>
      </c>
      <c r="J14" s="19">
        <f>J10+J12</f>
        <v>1418860.71</v>
      </c>
    </row>
    <row r="15" spans="1:10" ht="12.75">
      <c r="A15" s="17" t="s">
        <v>15</v>
      </c>
      <c r="B15" s="18" t="s">
        <v>16</v>
      </c>
      <c r="C15" s="19" t="e">
        <f>C17+C18+C20+C21+#REF!+C24+#REF!+C22+C23+#REF!</f>
        <v>#REF!</v>
      </c>
      <c r="D15" s="19" t="e">
        <f>D17+D18+D20+D21+#REF!+D24+#REF!+D22+D23+#REF!</f>
        <v>#REF!</v>
      </c>
      <c r="E15" s="20">
        <f>SUM(E17:E24)</f>
        <v>737000</v>
      </c>
      <c r="F15" s="20" t="e">
        <f>D15/C15</f>
        <v>#REF!</v>
      </c>
      <c r="G15" s="20">
        <f>SUM(G17:G24)</f>
        <v>474356</v>
      </c>
      <c r="H15" s="19">
        <f>SUM(H16:H24)</f>
        <v>1411356</v>
      </c>
      <c r="I15" s="4" t="e">
        <f>I17+I18+I20+I21+#REF!+#REF!+I22+I23+I24</f>
        <v>#REF!</v>
      </c>
      <c r="J15" s="19">
        <f>SUM(J16:J24)</f>
        <v>419509.17999999993</v>
      </c>
    </row>
    <row r="16" spans="1:10" ht="12.75">
      <c r="A16" s="28">
        <v>2960</v>
      </c>
      <c r="B16" s="29" t="s">
        <v>13</v>
      </c>
      <c r="C16" s="30"/>
      <c r="D16" s="30"/>
      <c r="E16" s="31"/>
      <c r="F16" s="31"/>
      <c r="G16" s="31">
        <v>200000</v>
      </c>
      <c r="H16" s="30">
        <f aca="true" t="shared" si="0" ref="H16:H24">E16+G16</f>
        <v>200000</v>
      </c>
      <c r="I16" s="4"/>
      <c r="J16" s="30">
        <v>0</v>
      </c>
    </row>
    <row r="17" spans="1:10" ht="12.75">
      <c r="A17" s="25">
        <v>4210</v>
      </c>
      <c r="B17" s="9" t="s">
        <v>17</v>
      </c>
      <c r="C17" s="15">
        <v>145059</v>
      </c>
      <c r="D17" s="15"/>
      <c r="E17" s="16">
        <v>20000</v>
      </c>
      <c r="F17" s="16"/>
      <c r="G17" s="16">
        <f>10000+15152</f>
        <v>25152</v>
      </c>
      <c r="H17" s="15">
        <f t="shared" si="0"/>
        <v>45152</v>
      </c>
      <c r="I17" s="5"/>
      <c r="J17" s="15">
        <v>26251.36</v>
      </c>
    </row>
    <row r="18" spans="1:10" ht="12.75">
      <c r="A18" s="25">
        <v>4300</v>
      </c>
      <c r="B18" s="10" t="s">
        <v>18</v>
      </c>
      <c r="C18" s="15">
        <v>95000</v>
      </c>
      <c r="D18" s="15"/>
      <c r="E18" s="16">
        <v>42000</v>
      </c>
      <c r="F18" s="16"/>
      <c r="G18" s="16">
        <f>6461+11000+3038</f>
        <v>20499</v>
      </c>
      <c r="H18" s="15">
        <f t="shared" si="0"/>
        <v>62499</v>
      </c>
      <c r="I18" s="5"/>
      <c r="J18" s="15">
        <v>13096.6</v>
      </c>
    </row>
    <row r="19" spans="1:10" ht="25.5">
      <c r="A19" s="25">
        <v>4700</v>
      </c>
      <c r="B19" s="9" t="s">
        <v>32</v>
      </c>
      <c r="C19" s="15">
        <v>95000</v>
      </c>
      <c r="D19" s="15"/>
      <c r="E19" s="16">
        <v>0</v>
      </c>
      <c r="F19" s="16"/>
      <c r="G19" s="16">
        <v>10000</v>
      </c>
      <c r="H19" s="15">
        <f t="shared" si="0"/>
        <v>10000</v>
      </c>
      <c r="I19" s="5"/>
      <c r="J19" s="15">
        <v>310</v>
      </c>
    </row>
    <row r="20" spans="1:10" ht="12.75">
      <c r="A20" s="25">
        <v>6110</v>
      </c>
      <c r="B20" s="26" t="s">
        <v>19</v>
      </c>
      <c r="C20" s="15">
        <v>2193690</v>
      </c>
      <c r="D20" s="15">
        <v>220700</v>
      </c>
      <c r="E20" s="16">
        <v>25000</v>
      </c>
      <c r="F20" s="16"/>
      <c r="G20" s="16">
        <v>418705</v>
      </c>
      <c r="H20" s="15">
        <f t="shared" si="0"/>
        <v>443705</v>
      </c>
      <c r="I20" s="5"/>
      <c r="J20" s="15">
        <v>0</v>
      </c>
    </row>
    <row r="21" spans="1:10" ht="25.5">
      <c r="A21" s="25">
        <v>6120</v>
      </c>
      <c r="B21" s="27" t="s">
        <v>20</v>
      </c>
      <c r="C21" s="15">
        <v>623560</v>
      </c>
      <c r="D21" s="15">
        <v>-110000</v>
      </c>
      <c r="E21" s="16">
        <v>70000</v>
      </c>
      <c r="F21" s="16"/>
      <c r="G21" s="16">
        <v>0</v>
      </c>
      <c r="H21" s="15">
        <f t="shared" si="0"/>
        <v>70000</v>
      </c>
      <c r="I21" s="5"/>
      <c r="J21" s="15">
        <v>67000</v>
      </c>
    </row>
    <row r="22" spans="1:10" ht="63.75">
      <c r="A22" s="25">
        <v>6260</v>
      </c>
      <c r="B22" s="27" t="s">
        <v>21</v>
      </c>
      <c r="C22" s="15">
        <v>897800</v>
      </c>
      <c r="D22" s="15"/>
      <c r="E22" s="16">
        <v>280000</v>
      </c>
      <c r="F22" s="16"/>
      <c r="G22" s="16">
        <v>0</v>
      </c>
      <c r="H22" s="15">
        <f t="shared" si="0"/>
        <v>280000</v>
      </c>
      <c r="I22" s="5"/>
      <c r="J22" s="15">
        <v>200000</v>
      </c>
    </row>
    <row r="23" spans="1:10" ht="38.25">
      <c r="A23" s="25">
        <v>2450</v>
      </c>
      <c r="B23" s="27" t="s">
        <v>22</v>
      </c>
      <c r="C23" s="15">
        <v>30000</v>
      </c>
      <c r="D23" s="15"/>
      <c r="E23" s="16">
        <v>30000</v>
      </c>
      <c r="F23" s="16"/>
      <c r="G23" s="16">
        <v>0</v>
      </c>
      <c r="H23" s="15">
        <f t="shared" si="0"/>
        <v>30000</v>
      </c>
      <c r="I23" s="5"/>
      <c r="J23" s="15">
        <v>17000</v>
      </c>
    </row>
    <row r="24" spans="1:10" ht="63.75">
      <c r="A24" s="25">
        <v>6270</v>
      </c>
      <c r="B24" s="27" t="s">
        <v>23</v>
      </c>
      <c r="C24" s="15">
        <v>300000</v>
      </c>
      <c r="D24" s="15">
        <f>300000-C24</f>
        <v>0</v>
      </c>
      <c r="E24" s="16">
        <v>270000</v>
      </c>
      <c r="F24" s="16"/>
      <c r="G24" s="16">
        <v>0</v>
      </c>
      <c r="H24" s="15">
        <f t="shared" si="0"/>
        <v>270000</v>
      </c>
      <c r="I24" s="5"/>
      <c r="J24" s="15">
        <v>95851.22</v>
      </c>
    </row>
    <row r="25" spans="1:10" ht="12.75">
      <c r="A25" s="17" t="s">
        <v>24</v>
      </c>
      <c r="B25" s="22" t="s">
        <v>25</v>
      </c>
      <c r="C25" s="19" t="e">
        <f>C14-C15</f>
        <v>#REF!</v>
      </c>
      <c r="D25" s="19" t="e">
        <f>D14-D15</f>
        <v>#REF!</v>
      </c>
      <c r="E25" s="20">
        <f>E14-E15</f>
        <v>958245</v>
      </c>
      <c r="F25" s="16"/>
      <c r="G25" s="20">
        <f>G14-G15</f>
        <v>-474594</v>
      </c>
      <c r="H25" s="19">
        <f>H14-H15</f>
        <v>283651</v>
      </c>
      <c r="I25" s="4" t="e">
        <f>I26-#REF!</f>
        <v>#REF!</v>
      </c>
      <c r="J25" s="19">
        <f>J14-J15</f>
        <v>999351.53</v>
      </c>
    </row>
    <row r="26" spans="1:12" ht="18" customHeight="1">
      <c r="A26" s="33" t="s">
        <v>8</v>
      </c>
      <c r="B26" s="34" t="s">
        <v>9</v>
      </c>
      <c r="C26" s="35" t="e">
        <f>C25</f>
        <v>#REF!</v>
      </c>
      <c r="D26" s="35">
        <v>-1343</v>
      </c>
      <c r="E26" s="36">
        <f>E25</f>
        <v>958245</v>
      </c>
      <c r="F26" s="36"/>
      <c r="G26" s="36">
        <f>G25</f>
        <v>-474594</v>
      </c>
      <c r="H26" s="35">
        <f>H25</f>
        <v>283651</v>
      </c>
      <c r="I26" s="5">
        <v>695007.39</v>
      </c>
      <c r="J26" s="35">
        <f>950000+58446.53</f>
        <v>1008446.53</v>
      </c>
      <c r="L26" s="7"/>
    </row>
    <row r="27" spans="1:10" ht="12.75">
      <c r="A27" s="33" t="s">
        <v>34</v>
      </c>
      <c r="B27" s="10" t="s">
        <v>36</v>
      </c>
      <c r="C27" s="15"/>
      <c r="D27" s="15"/>
      <c r="E27" s="16"/>
      <c r="F27" s="16"/>
      <c r="G27" s="16"/>
      <c r="H27" s="15">
        <v>0</v>
      </c>
      <c r="I27" s="10"/>
      <c r="J27" s="15">
        <v>0</v>
      </c>
    </row>
    <row r="28" spans="1:10" ht="12.75">
      <c r="A28" s="21" t="s">
        <v>35</v>
      </c>
      <c r="B28" s="10" t="s">
        <v>37</v>
      </c>
      <c r="C28" s="15"/>
      <c r="D28" s="15"/>
      <c r="E28" s="16"/>
      <c r="F28" s="16"/>
      <c r="G28" s="16"/>
      <c r="H28" s="15">
        <v>0</v>
      </c>
      <c r="I28" s="10"/>
      <c r="J28" s="15">
        <v>9095</v>
      </c>
    </row>
    <row r="29" spans="3:4" ht="12.75">
      <c r="C29" s="7"/>
      <c r="D29" s="7"/>
    </row>
    <row r="30" spans="3:4" ht="12.75">
      <c r="C30" s="7"/>
      <c r="D30" s="7"/>
    </row>
    <row r="31" spans="3:4" ht="12.75">
      <c r="C31" s="7"/>
      <c r="D31" s="7"/>
    </row>
    <row r="32" spans="3:4" ht="12.75">
      <c r="C32" s="7"/>
      <c r="D32" s="7"/>
    </row>
    <row r="33" spans="3:4" ht="12.75">
      <c r="C33" s="7"/>
      <c r="D33" s="7"/>
    </row>
    <row r="34" spans="3:4" ht="12.75">
      <c r="C34" s="7"/>
      <c r="D34" s="7"/>
    </row>
    <row r="35" spans="3:4" ht="12.75">
      <c r="C35" s="7"/>
      <c r="D35" s="7"/>
    </row>
    <row r="36" spans="3:4" ht="12.75">
      <c r="C36" s="7"/>
      <c r="D36" s="7"/>
    </row>
    <row r="37" spans="3:4" ht="12.75">
      <c r="C37" s="7"/>
      <c r="D37" s="7"/>
    </row>
    <row r="38" spans="3:4" ht="12.75">
      <c r="C38" s="7"/>
      <c r="D38" s="7"/>
    </row>
    <row r="39" spans="3:4" ht="12.75">
      <c r="C39" s="7"/>
      <c r="D39" s="7"/>
    </row>
    <row r="40" spans="3:4" ht="12.75">
      <c r="C40" s="7"/>
      <c r="D40" s="7"/>
    </row>
    <row r="41" spans="3:4" ht="12.75">
      <c r="C41" s="7"/>
      <c r="D41" s="7"/>
    </row>
    <row r="42" spans="3:4" ht="12.75">
      <c r="C42" s="7"/>
      <c r="D42" s="7"/>
    </row>
    <row r="43" spans="3:4" ht="12.75">
      <c r="C43" s="7"/>
      <c r="D43" s="7"/>
    </row>
    <row r="44" spans="3:4" ht="12.75">
      <c r="C44" s="7"/>
      <c r="D44" s="7"/>
    </row>
    <row r="45" spans="3:4" ht="12.75">
      <c r="C45" s="7"/>
      <c r="D45" s="7"/>
    </row>
    <row r="46" spans="3:4" ht="12.75">
      <c r="C46" s="7"/>
      <c r="D46" s="7"/>
    </row>
    <row r="47" spans="3:4" ht="12.75">
      <c r="C47" s="7"/>
      <c r="D47" s="7"/>
    </row>
    <row r="48" spans="3:4" ht="12.75">
      <c r="C48" s="7"/>
      <c r="D48" s="7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</sheetData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w Toruniu</cp:lastModifiedBy>
  <cp:lastPrinted>2007-07-11T13:10:37Z</cp:lastPrinted>
  <dcterms:created xsi:type="dcterms:W3CDTF">1997-02-26T13:46:56Z</dcterms:created>
  <dcterms:modified xsi:type="dcterms:W3CDTF">2007-08-08T16:09:21Z</dcterms:modified>
  <cp:category/>
  <cp:version/>
  <cp:contentType/>
  <cp:contentStatus/>
</cp:coreProperties>
</file>