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opis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<sst xmlns="http://schemas.openxmlformats.org/spreadsheetml/2006/main" count="158" uniqueCount="98">
  <si>
    <t>Rozdział 90011 - Fundusz Ochrony Środowiska i Gospodarki Wodnej.</t>
  </si>
  <si>
    <t>§</t>
  </si>
  <si>
    <t>L.p.</t>
  </si>
  <si>
    <t xml:space="preserve">Plan </t>
  </si>
  <si>
    <t xml:space="preserve">Wyszczególnienie zadania </t>
  </si>
  <si>
    <t>4300</t>
  </si>
  <si>
    <t xml:space="preserve">zakup pozostałych usług </t>
  </si>
  <si>
    <t xml:space="preserve">wydatki inwestycyjne </t>
  </si>
  <si>
    <t>6270</t>
  </si>
  <si>
    <t>4210</t>
  </si>
  <si>
    <t>zakup materiałów i wyposażenia</t>
  </si>
  <si>
    <t>Jednostka realizująca zadanie</t>
  </si>
  <si>
    <t xml:space="preserve">wydatki na zakupy inwestycyjne </t>
  </si>
  <si>
    <t>realizacja inwestycji i zakupów inwestycyjnych</t>
  </si>
  <si>
    <t xml:space="preserve">realizacja zadań bieżących </t>
  </si>
  <si>
    <t>2450</t>
  </si>
  <si>
    <t>4700</t>
  </si>
  <si>
    <t>szkolenia</t>
  </si>
  <si>
    <t>Zakup środków do neutralizacji wycieków paliwa i olejów na drogach powiatowych</t>
  </si>
  <si>
    <t>Urządzanie i inwentaryzacja lasu</t>
  </si>
  <si>
    <t xml:space="preserve">Pozostałe usługi </t>
  </si>
  <si>
    <t xml:space="preserve">realizacja inwestycji i zakupów inwestycyjnych </t>
  </si>
  <si>
    <t>Dział 900 - Gospodarka Komunalna i Ochrona Środowiska</t>
  </si>
  <si>
    <t xml:space="preserve">Plan  przychodów  funduszu  -  1.500.000  zł </t>
  </si>
  <si>
    <t>Zakup nagród na konkursy ekologiczne, pozostałe</t>
  </si>
  <si>
    <t>STAROSTWO POWIATOWE W TORUNIU</t>
  </si>
  <si>
    <t>Zakup broszur dla dzieci z zakresu bezpieczeństwa i ochrony środowiska oraz usługi - patrolowanie jezior przez WOPR, inne</t>
  </si>
  <si>
    <t xml:space="preserve">Modernizacja kotłowni, termomodernizacja budynków w Chełmży ul. Hallera </t>
  </si>
  <si>
    <t>j.w.</t>
  </si>
  <si>
    <t>Zakup urządzeń do pielęgnacji zieleni</t>
  </si>
  <si>
    <t>PZD W TORUNIU</t>
  </si>
  <si>
    <t>usługi remontowe</t>
  </si>
  <si>
    <t>4270</t>
  </si>
  <si>
    <t>Remont poszycia dachowego (termoizolacja poszycia) i wykonania innych robót budowlanych w budynku pałacowym Z.SZ.CKU w Gronowie</t>
  </si>
  <si>
    <t>Wykonanie</t>
  </si>
  <si>
    <t>Zrealizowane zadnia</t>
  </si>
  <si>
    <t>Szkolenia</t>
  </si>
  <si>
    <t>Remont oczyszczalni ścieków w Z.Sz. CKU w Gronowie</t>
  </si>
  <si>
    <t xml:space="preserve">Roboty montażowo-budowlane - Punkt Obsługi Bezrobotnych w Czernikowie (umowa z dnia 25.03.2008); Wykonawca: "MAX-MONT" Jarosław Makowski Czernikowo </t>
  </si>
  <si>
    <t>Budowa przydomowych oczyszczalni ścieków na terenie gminy Obrowo</t>
  </si>
  <si>
    <t>Urząd Gminy Obrowo</t>
  </si>
  <si>
    <t>Wymiana okien w budynku Gimnazjum nr 1 w Chełmży oraz w SP 2 w Chełmży</t>
  </si>
  <si>
    <t>Urząd Miasta Chełmża</t>
  </si>
  <si>
    <t>Wymiana stolarki okiennej w budynku Szkoły Podstawowej w Grzywnie</t>
  </si>
  <si>
    <t>Urząd Gminy Chełmża</t>
  </si>
  <si>
    <t>Termoizolacja budynku sali gimnastycznej wraz z łącznikiem przy Zespole Szkół w Łubiance (wymiana okien i termoizolacja ścian)</t>
  </si>
  <si>
    <t>Urząd Gminy Łubianka</t>
  </si>
  <si>
    <t>Urządzenie Centrum rekreacyjno-wypoczynkowego dla mieszkańców gminy Czernikowo na placu po byłym targowisku.</t>
  </si>
  <si>
    <t>Urząd Gminy Czernikowo</t>
  </si>
  <si>
    <t>System monitoringu i wizualizacji przepompowni ścieków w m. Zławieś Wielka</t>
  </si>
  <si>
    <t>Urząd Gminy  Zławieś Wielka</t>
  </si>
  <si>
    <t>Opis merytoryczny</t>
  </si>
  <si>
    <t>ODPADY TOWARZYSZĄ NAM  W ŻYCIU - warsztaty i konkurs</t>
  </si>
  <si>
    <t>II warsztaty przyrodnicze dla uczniów i nauczycieli  szkół podstawowych z powiatu toruńskiego</t>
  </si>
  <si>
    <t xml:space="preserve">Dotacja nr FN.3052-4/2/08 z dnia 03.06.2008r. dla STOWARZYSZENIA INICJATYW SPOŁECZNYCH RAZEM DLA PRZYSZŁOŚCI w Złejwsi Wielkiej                                                </t>
  </si>
  <si>
    <t>Dofinansowanie zadania pn.: KRAINA WODY, WIATRU I PIASKU MIEJSCEM EDUKACJI EKOLOGICZNEJ</t>
  </si>
  <si>
    <t xml:space="preserve">Dotacja nr FN.3052-4/9/08 z dnia 15.04.2008r. dla FUNDACJI PIĘKNIEJSZEGO ŚWIATA W SKŁUDZEWIE                                            </t>
  </si>
  <si>
    <t xml:space="preserve">Dotacja nr FN.3052-4/7/08 z dnia 15.04.2008r. dla FUNDACJI PIĘKNIEJSZEGO ŚWIATA W SKŁUDZEWIE      </t>
  </si>
  <si>
    <t xml:space="preserve">Dotacja nr FN.3052-4/8/08 z dnia 15.04.2008r. dla FUNDACJI PIĘKNIEJSZEGO ŚWIATA W SKŁUDZEWIE      </t>
  </si>
  <si>
    <t xml:space="preserve">Dotacja nr FN.3052-4/3/08 z dnia 15.04.2008r. dla WIEJSKIEGO STOWARZYSZENIA KULTURALNO - OŚWIATOWEGO EDUKACJA i PRZYSZŁOŚĆ w BRĄCHNÓWKU </t>
  </si>
  <si>
    <t xml:space="preserve">Dotacja dla CZERNIKOWSKIEGO STOWARZYSZENIA NA RZECZ WSPIERANIA EDUKACJI, KULTURY i SPORTU                                                                                                                                                                              </t>
  </si>
  <si>
    <t xml:space="preserve">Dotacja  dla ZWIĄZKU HARCERSTWA POLSKIEGO HUFIEC CHEŁMŻA                                                                        </t>
  </si>
  <si>
    <t>Dofinansowanie zadania pn.: DROGI I DRÓŻKI - IV edycja</t>
  </si>
  <si>
    <t>Dofinansowanie zadania pn.: TEN PIĘKNY ŚWIAT</t>
  </si>
  <si>
    <t>Dofinansowanie zadania pn.: WALORY PRZYRODNICZE SKŁUDZEWA I OKOLIC</t>
  </si>
  <si>
    <t>Dofinansowanie zadania pn.: MYŚLIMY O ŚWIECIE - DZIAŁAMY W POWIECIE</t>
  </si>
  <si>
    <t>Wymiana pokrycia dachowego eternitowego</t>
  </si>
  <si>
    <t>Liczba wniosków</t>
  </si>
  <si>
    <t>Zakup silnika o mocy 40 KM niezbędnego do napędzania łodzi wykorzystywanej do akcji oczyszczania brzegów J.Chełmżyńskiego</t>
  </si>
  <si>
    <t>Klub Sportowo Turystyczny WŁÓKNIARZ</t>
  </si>
  <si>
    <t>STAROSTWO POWIATOWE W TORUNIU dla KM PSP TORUŃ</t>
  </si>
  <si>
    <t>Osoby fizyczne</t>
  </si>
  <si>
    <t>6110</t>
  </si>
  <si>
    <t>6120</t>
  </si>
  <si>
    <t xml:space="preserve">Część opisowa do Powiatowego Funduszu Ochrony Środowiska i Gospodarki Wodnej - 2008 </t>
  </si>
  <si>
    <t xml:space="preserve">1. Szkolenia pracowników (6.061 zł);                                                                                                                  2. Uczestnictwo uczniów ZS CKU Gronowo w szkoleniu nt. stosowania środków ochrony roślin sprzętem naziemnym (1.080 zł)                                               </t>
  </si>
  <si>
    <t>Planowany   remont  poszycia  dachowego   przy   współudziale  środków   pozyskanych   z  rezerw  Ministerstwa  Edukacji  -   II  półrocze  2008.</t>
  </si>
  <si>
    <t>Trwa  proces  przygotowania  specyfikacji   istotnych  warunków  zamówienia  i  procedur  przetargowych .Planowane  wykonanie  zadania  do  końca   2008  roku .</t>
  </si>
  <si>
    <t>Zabezpieczenia budynku nr 2 w Browinie przed zalewaniem (30.000 zł),  prace termomodernizacyjne w budynku nr 1 w Browinie (150.000 zł) - od 2007 roku</t>
  </si>
  <si>
    <t>Realizacja  II  półrocze   .</t>
  </si>
  <si>
    <t>a) zakup materiałów i wyposażenia:</t>
  </si>
  <si>
    <t>b) rozliczenie wydatków bieżących z funduszu:</t>
  </si>
  <si>
    <t>c) wydatki inwestycyjne funduszu w szczególności:</t>
  </si>
  <si>
    <t>d) dotacje dla jednostek sektora finansów publicznych:</t>
  </si>
  <si>
    <t>e) dotacje dla jednostek nie zaliczanych do sektora finansów publicznych:</t>
  </si>
  <si>
    <t>f ) zadania współfinansowane na podstawie wniosków indywidualnych podmiotów i osób fizycznych</t>
  </si>
  <si>
    <t>1. Zakup specjalistycznych książek do celów służbowych Wydziału Środowiska (172 zł);                                                                              2. Zakup nagród dla laureatów konkursu ekologicznego "O przetrwanie matki Ziemi" (500 zł);</t>
  </si>
  <si>
    <t>Zakup sorbentu płynnego w celu prowadzenia działań ekologicznych przez Komendę Miejską Państwowej Straży Pożarnej w Toruniu</t>
  </si>
  <si>
    <t>Wydanie broszur -bezpieczne  wakacje (4.500 zł)</t>
  </si>
  <si>
    <t xml:space="preserve">Realizacja  II półrocze  . </t>
  </si>
  <si>
    <t>1. Udział w organizacji festynu BĄDŹMY RAZEM w części dotyczącej ekologii (5.000 zł);                                                                                                                            2. Zagospodarowanie terenów zielonych w Skłudzewie przy FUNDACJI PIĘKNIEJSZEGO ŚWIATA (3.992,54 zł)</t>
  </si>
  <si>
    <t>W  związku   ze  zmianą  terminu  wykonania   standaryzacji   dla  placówki  opiekuńczo - wychowawczej   na   rok   2009  ,cześć  środków   przeznaczonych   na   zamontowanie   kolektorów  słonecznych  zostanie    wykorzystana   w  roku    następnym .  Planowany   termin  rozstrzygnięcia  przetargu  -   31.09.2008 .</t>
  </si>
  <si>
    <t>1.  Pierwsze  zadanie - umowa   z  wykonawcą -ZGM  Chełmża  -podpisana .  Termin  zakończenia  zadania    15.07.2008   roku .                            2. Drugie   zadanie - zawarto w   budżecie  umowę  na przygotowanie  projektu  .  Termin   wykonania - 30  sierpień  2008.   Wykonanie  zadania   w  ramach  funduszu  -  do  końca  2008  roku .</t>
  </si>
  <si>
    <t xml:space="preserve">Termomodernizacja budynku w Czernikowie na potrzeby punktu obsługi bezrobotnych </t>
  </si>
  <si>
    <t>Plan   wydatków  2.102.692  zł .</t>
  </si>
  <si>
    <t xml:space="preserve">Umowa dla  G.Lubicz  i  Wielka  Nieszawka  z 21 maja 2008 r., Nr OS.I-49/08.
Umowa przewiduje, iż koszt wykonania 1 ha w/w planu wyniesie 34 zł.
Powierzchnia lasów niestanowiących własności Skarbu Państwa wynosi:
- na terenie gminy Lubicz – ok. 540 ha,
- na terenie gminy Wielka Nieszawka – ok. 100 ha. 
 Termin wykonania całości zamówienia zawarty w umowie to 31.10.2008 r.
 Wykonawcą jest Wiesław Cyzman zam. w Toruniu przy ul. Św. Józefa 9a/9 prowadzący Biuro Usług Ekologicznych i Leśnych „QUERCUS’ 
z siedzibą w Toruniu </t>
  </si>
  <si>
    <t>Załącznik nr 5 do uchwały Nr 140/08 Zarządu  Powiatu Toruńskiego</t>
  </si>
  <si>
    <t>z dnia 29 lipca 2008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</si>
</sst>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%"/>
    <numFmt numFmtId="177" formatCode="#,##0.00\ &quot;zł&quot;"/>
    <numFmt numFmtId="178" formatCode="#,##0.00\ _z_ł"/>
    <numFmt numFmtId="179" formatCode="#,##0.00\ _z_ł;[Red]#,##0.00\ _z_ł"/>
    <numFmt numFmtId="180" formatCode="#,##0\ _z_ł"/>
    <numFmt numFmtId="181" formatCode="0.0000%"/>
  </numFmts>
  <fonts count="3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sz val="7"/>
      <name val="Arial CE"/>
      <family val="2"/>
    </font>
    <font>
      <b/>
      <sz val="10"/>
      <color indexed="8"/>
      <name val="Arial CE"/>
      <family val="0"/>
    </font>
    <font>
      <b/>
      <sz val="7"/>
      <name val="Arial CE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0" xfId="0" applyNumberFormat="1" applyBorder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49" fontId="0" fillId="20" borderId="10" xfId="0" applyNumberFormat="1" applyFont="1" applyFill="1" applyBorder="1" applyAlignment="1">
      <alignment horizontal="center" vertical="center"/>
    </xf>
    <xf numFmtId="4" fontId="2" fillId="20" borderId="10" xfId="0" applyNumberFormat="1" applyFont="1" applyFill="1" applyBorder="1" applyAlignment="1">
      <alignment vertical="center"/>
    </xf>
    <xf numFmtId="4" fontId="2" fillId="20" borderId="10" xfId="0" applyNumberFormat="1" applyFont="1" applyFill="1" applyBorder="1" applyAlignment="1">
      <alignment horizontal="right" vertical="center"/>
    </xf>
    <xf numFmtId="10" fontId="2" fillId="2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1" xfId="0" applyNumberForma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9" fontId="0" fillId="20" borderId="10" xfId="0" applyNumberFormat="1" applyFont="1" applyFill="1" applyBorder="1" applyAlignment="1">
      <alignment horizontal="center" vertical="center" wrapText="1"/>
    </xf>
    <xf numFmtId="4" fontId="9" fillId="2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" fillId="20" borderId="14" xfId="0" applyFont="1" applyFill="1" applyBorder="1" applyAlignment="1">
      <alignment horizontal="center" vertical="center" wrapText="1"/>
    </xf>
    <xf numFmtId="49" fontId="0" fillId="20" borderId="14" xfId="0" applyNumberFormat="1" applyFont="1" applyFill="1" applyBorder="1" applyAlignment="1">
      <alignment horizontal="center" vertical="center"/>
    </xf>
    <xf numFmtId="4" fontId="2" fillId="20" borderId="14" xfId="0" applyNumberFormat="1" applyFont="1" applyFill="1" applyBorder="1" applyAlignment="1">
      <alignment horizontal="right" vertical="center"/>
    </xf>
    <xf numFmtId="10" fontId="2" fillId="20" borderId="14" xfId="0" applyNumberFormat="1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8" fillId="2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20" borderId="10" xfId="0" applyFont="1" applyFill="1" applyBorder="1" applyAlignment="1">
      <alignment horizontal="center" vertical="center"/>
    </xf>
    <xf numFmtId="10" fontId="2" fillId="2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20" borderId="10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/>
    </xf>
    <xf numFmtId="4" fontId="0" fillId="0" borderId="15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12" fillId="0" borderId="16" xfId="0" applyFont="1" applyBorder="1" applyAlignment="1">
      <alignment wrapText="1"/>
    </xf>
    <xf numFmtId="10" fontId="2" fillId="20" borderId="14" xfId="0" applyNumberFormat="1" applyFont="1" applyFill="1" applyBorder="1" applyAlignment="1">
      <alignment horizontal="center" vertical="center" wrapText="1"/>
    </xf>
    <xf numFmtId="0" fontId="10" fillId="20" borderId="1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left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3" fontId="0" fillId="0" borderId="10" xfId="0" applyNumberForma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20" borderId="10" xfId="0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justify"/>
    </xf>
    <xf numFmtId="0" fontId="13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10" fontId="13" fillId="0" borderId="17" xfId="0" applyNumberFormat="1" applyFont="1" applyFill="1" applyBorder="1" applyAlignment="1">
      <alignment horizontal="left" wrapText="1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10" fillId="2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3" fontId="0" fillId="0" borderId="13" xfId="0" applyNumberFormat="1" applyBorder="1" applyAlignment="1">
      <alignment horizontal="center" vertical="center"/>
    </xf>
    <xf numFmtId="0" fontId="12" fillId="0" borderId="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54">
      <selection activeCell="A59" sqref="A59:G61"/>
    </sheetView>
  </sheetViews>
  <sheetFormatPr defaultColWidth="9.00390625" defaultRowHeight="12.75"/>
  <cols>
    <col min="1" max="1" width="12.875" style="0" customWidth="1"/>
    <col min="2" max="2" width="7.25390625" style="0" customWidth="1"/>
    <col min="3" max="4" width="12.625" style="1" customWidth="1"/>
    <col min="5" max="5" width="36.875" style="0" customWidth="1"/>
    <col min="6" max="6" width="11.875" style="94" customWidth="1"/>
    <col min="7" max="7" width="41.125" style="84" customWidth="1"/>
    <col min="12" max="12" width="9.25390625" style="0" bestFit="1" customWidth="1"/>
  </cols>
  <sheetData>
    <row r="1" spans="1:6" ht="12.75">
      <c r="A1" t="s">
        <v>96</v>
      </c>
      <c r="F1" s="54"/>
    </row>
    <row r="2" spans="1:6" ht="12.75">
      <c r="A2" s="82" t="s">
        <v>97</v>
      </c>
      <c r="F2" s="54"/>
    </row>
    <row r="3" spans="1:6" ht="12.75">
      <c r="A3" s="82"/>
      <c r="F3" s="54"/>
    </row>
    <row r="4" spans="1:6" ht="12.75">
      <c r="A4" s="2" t="s">
        <v>74</v>
      </c>
      <c r="F4" s="54"/>
    </row>
    <row r="5" ht="12.75">
      <c r="F5" s="54"/>
    </row>
    <row r="6" spans="1:6" ht="12.75">
      <c r="A6" t="s">
        <v>22</v>
      </c>
      <c r="F6" s="54"/>
    </row>
    <row r="7" spans="1:6" ht="12.75">
      <c r="A7" t="s">
        <v>0</v>
      </c>
      <c r="F7" s="54"/>
    </row>
    <row r="8" spans="1:7" s="58" customFormat="1" ht="12.75">
      <c r="A8" s="107" t="s">
        <v>23</v>
      </c>
      <c r="B8" s="108"/>
      <c r="C8" s="108"/>
      <c r="D8" s="108"/>
      <c r="E8" s="108"/>
      <c r="F8" s="54"/>
      <c r="G8" s="85"/>
    </row>
    <row r="9" spans="1:7" s="58" customFormat="1" ht="12.75">
      <c r="A9" s="98" t="s">
        <v>94</v>
      </c>
      <c r="B9" s="99"/>
      <c r="C9" s="99"/>
      <c r="D9" s="99"/>
      <c r="E9" s="99"/>
      <c r="F9" s="54"/>
      <c r="G9" s="85"/>
    </row>
    <row r="10" spans="1:6" ht="14.25" customHeight="1">
      <c r="A10" s="96" t="s">
        <v>80</v>
      </c>
      <c r="B10" s="5"/>
      <c r="C10" s="6"/>
      <c r="D10" s="6"/>
      <c r="E10" s="7"/>
      <c r="F10" s="89"/>
    </row>
    <row r="11" spans="1:7" ht="21.75" customHeight="1">
      <c r="A11" s="8" t="s">
        <v>2</v>
      </c>
      <c r="B11" s="9" t="s">
        <v>1</v>
      </c>
      <c r="C11" s="10" t="s">
        <v>3</v>
      </c>
      <c r="D11" s="10" t="s">
        <v>34</v>
      </c>
      <c r="E11" s="8" t="s">
        <v>4</v>
      </c>
      <c r="F11" s="11" t="s">
        <v>11</v>
      </c>
      <c r="G11" s="86" t="s">
        <v>35</v>
      </c>
    </row>
    <row r="12" spans="1:7" ht="39">
      <c r="A12" s="8">
        <v>1</v>
      </c>
      <c r="B12" s="12"/>
      <c r="C12" s="56">
        <f>3000+10000</f>
        <v>13000</v>
      </c>
      <c r="D12" s="60">
        <f>172+500</f>
        <v>672</v>
      </c>
      <c r="E12" s="15" t="s">
        <v>24</v>
      </c>
      <c r="F12" s="11" t="s">
        <v>25</v>
      </c>
      <c r="G12" s="76" t="s">
        <v>86</v>
      </c>
    </row>
    <row r="13" spans="1:7" ht="45" customHeight="1">
      <c r="A13" s="8">
        <v>2</v>
      </c>
      <c r="B13" s="12"/>
      <c r="C13" s="16">
        <v>10000</v>
      </c>
      <c r="D13" s="61">
        <v>9999.15</v>
      </c>
      <c r="E13" s="15" t="s">
        <v>18</v>
      </c>
      <c r="F13" s="11" t="s">
        <v>70</v>
      </c>
      <c r="G13" s="75" t="s">
        <v>87</v>
      </c>
    </row>
    <row r="14" spans="1:7" ht="33.75">
      <c r="A14" s="17" t="s">
        <v>10</v>
      </c>
      <c r="B14" s="18" t="s">
        <v>9</v>
      </c>
      <c r="C14" s="19">
        <f>SUM(C12:C13)</f>
        <v>23000</v>
      </c>
      <c r="D14" s="19">
        <f>SUM(D12:D13)</f>
        <v>10671.15</v>
      </c>
      <c r="E14" s="21"/>
      <c r="F14" s="90"/>
      <c r="G14" s="87"/>
    </row>
    <row r="15" spans="1:7" ht="15">
      <c r="A15" s="114" t="s">
        <v>81</v>
      </c>
      <c r="B15" s="115"/>
      <c r="C15" s="116"/>
      <c r="D15" s="116"/>
      <c r="E15" s="115"/>
      <c r="F15" s="52"/>
      <c r="G15" s="117"/>
    </row>
    <row r="16" spans="1:7" ht="21" customHeight="1">
      <c r="A16" s="8" t="s">
        <v>2</v>
      </c>
      <c r="B16" s="9" t="s">
        <v>1</v>
      </c>
      <c r="C16" s="10" t="s">
        <v>3</v>
      </c>
      <c r="D16" s="10" t="s">
        <v>34</v>
      </c>
      <c r="E16" s="22" t="s">
        <v>4</v>
      </c>
      <c r="F16" s="11" t="s">
        <v>11</v>
      </c>
      <c r="G16" s="86" t="s">
        <v>35</v>
      </c>
    </row>
    <row r="17" spans="1:7" ht="51">
      <c r="A17" s="8">
        <v>1</v>
      </c>
      <c r="B17" s="12"/>
      <c r="C17" s="13">
        <v>550692</v>
      </c>
      <c r="D17" s="62"/>
      <c r="E17" s="23" t="s">
        <v>33</v>
      </c>
      <c r="F17" s="11" t="s">
        <v>25</v>
      </c>
      <c r="G17" s="83" t="s">
        <v>76</v>
      </c>
    </row>
    <row r="18" spans="1:7" ht="51">
      <c r="A18" s="8">
        <v>2</v>
      </c>
      <c r="B18" s="12"/>
      <c r="C18" s="41">
        <f>200000-8000</f>
        <v>192000</v>
      </c>
      <c r="D18" s="41"/>
      <c r="E18" s="77" t="s">
        <v>37</v>
      </c>
      <c r="F18" s="11" t="s">
        <v>28</v>
      </c>
      <c r="G18" s="83" t="s">
        <v>77</v>
      </c>
    </row>
    <row r="19" spans="1:7" ht="22.5">
      <c r="A19" s="17" t="s">
        <v>31</v>
      </c>
      <c r="B19" s="25" t="s">
        <v>32</v>
      </c>
      <c r="C19" s="26">
        <f>SUM(C17:C18)</f>
        <v>742692</v>
      </c>
      <c r="D19" s="26"/>
      <c r="E19" s="21"/>
      <c r="F19" s="91"/>
      <c r="G19" s="87"/>
    </row>
    <row r="20" spans="1:7" ht="12.75">
      <c r="A20" s="118"/>
      <c r="B20" s="115"/>
      <c r="C20" s="116"/>
      <c r="D20" s="116"/>
      <c r="E20" s="115"/>
      <c r="F20" s="52"/>
      <c r="G20" s="117"/>
    </row>
    <row r="21" spans="1:7" ht="21" customHeight="1">
      <c r="A21" s="8" t="s">
        <v>2</v>
      </c>
      <c r="B21" s="9" t="s">
        <v>1</v>
      </c>
      <c r="C21" s="10" t="s">
        <v>3</v>
      </c>
      <c r="D21" s="10" t="s">
        <v>34</v>
      </c>
      <c r="E21" s="8" t="s">
        <v>4</v>
      </c>
      <c r="F21" s="11" t="s">
        <v>11</v>
      </c>
      <c r="G21" s="86" t="s">
        <v>35</v>
      </c>
    </row>
    <row r="22" spans="1:7" ht="229.5">
      <c r="A22" s="8">
        <v>1</v>
      </c>
      <c r="B22" s="12"/>
      <c r="C22" s="13">
        <v>32000</v>
      </c>
      <c r="D22" s="62"/>
      <c r="E22" s="23" t="s">
        <v>19</v>
      </c>
      <c r="F22" s="11" t="s">
        <v>25</v>
      </c>
      <c r="G22" s="100" t="s">
        <v>95</v>
      </c>
    </row>
    <row r="23" spans="1:7" ht="51">
      <c r="A23" s="8">
        <f>A22+1</f>
        <v>2</v>
      </c>
      <c r="B23" s="12"/>
      <c r="C23" s="13">
        <v>7000</v>
      </c>
      <c r="D23" s="63">
        <v>4500</v>
      </c>
      <c r="E23" s="24" t="s">
        <v>26</v>
      </c>
      <c r="F23" s="11" t="s">
        <v>25</v>
      </c>
      <c r="G23" s="76" t="s">
        <v>88</v>
      </c>
    </row>
    <row r="24" spans="1:7" ht="39">
      <c r="A24" s="8">
        <f>A23+1</f>
        <v>3</v>
      </c>
      <c r="B24" s="12"/>
      <c r="C24" s="13">
        <v>10000</v>
      </c>
      <c r="D24" s="62">
        <f>5000+3992.54</f>
        <v>8992.54</v>
      </c>
      <c r="E24" s="14" t="s">
        <v>20</v>
      </c>
      <c r="F24" s="11" t="s">
        <v>25</v>
      </c>
      <c r="G24" s="81" t="s">
        <v>90</v>
      </c>
    </row>
    <row r="25" spans="1:7" ht="33.75">
      <c r="A25" s="17" t="s">
        <v>6</v>
      </c>
      <c r="B25" s="25" t="s">
        <v>5</v>
      </c>
      <c r="C25" s="26">
        <f>SUM(C22:C24)</f>
        <v>49000</v>
      </c>
      <c r="D25" s="26">
        <f>SUM(D23:D24)</f>
        <v>13492.54</v>
      </c>
      <c r="E25" s="21"/>
      <c r="F25" s="91"/>
      <c r="G25" s="87"/>
    </row>
    <row r="26" spans="1:7" ht="12.75">
      <c r="A26" s="119"/>
      <c r="B26" s="27"/>
      <c r="C26" s="28"/>
      <c r="D26" s="28"/>
      <c r="E26" s="29"/>
      <c r="F26" s="52"/>
      <c r="G26" s="117"/>
    </row>
    <row r="27" spans="1:7" ht="19.5" customHeight="1">
      <c r="A27" s="8" t="s">
        <v>2</v>
      </c>
      <c r="B27" s="9" t="s">
        <v>1</v>
      </c>
      <c r="C27" s="30" t="s">
        <v>3</v>
      </c>
      <c r="D27" s="10" t="s">
        <v>34</v>
      </c>
      <c r="E27" s="8" t="s">
        <v>4</v>
      </c>
      <c r="F27" s="11" t="s">
        <v>11</v>
      </c>
      <c r="G27" s="86" t="s">
        <v>35</v>
      </c>
    </row>
    <row r="28" spans="1:7" ht="39">
      <c r="A28" s="31">
        <v>1</v>
      </c>
      <c r="B28" s="12"/>
      <c r="C28" s="32">
        <v>10000</v>
      </c>
      <c r="D28" s="32">
        <f>5816+1080+245</f>
        <v>7141</v>
      </c>
      <c r="E28" s="33" t="s">
        <v>36</v>
      </c>
      <c r="F28" s="11" t="s">
        <v>25</v>
      </c>
      <c r="G28" s="76" t="s">
        <v>75</v>
      </c>
    </row>
    <row r="29" spans="1:7" ht="12.75">
      <c r="A29" s="34" t="s">
        <v>17</v>
      </c>
      <c r="B29" s="35" t="s">
        <v>16</v>
      </c>
      <c r="C29" s="36">
        <f>SUM(C28:C28)</f>
        <v>10000</v>
      </c>
      <c r="D29" s="36">
        <f>SUM(D28)</f>
        <v>7141</v>
      </c>
      <c r="E29" s="37"/>
      <c r="F29" s="38"/>
      <c r="G29" s="87"/>
    </row>
    <row r="30" spans="1:7" ht="14.25">
      <c r="A30" s="120" t="s">
        <v>82</v>
      </c>
      <c r="B30" s="27"/>
      <c r="C30" s="28"/>
      <c r="D30" s="28"/>
      <c r="E30" s="29"/>
      <c r="F30" s="52"/>
      <c r="G30" s="117"/>
    </row>
    <row r="31" spans="1:7" ht="23.25" customHeight="1">
      <c r="A31" s="8" t="s">
        <v>2</v>
      </c>
      <c r="B31" s="9" t="s">
        <v>1</v>
      </c>
      <c r="C31" s="30" t="s">
        <v>3</v>
      </c>
      <c r="D31" s="10" t="s">
        <v>34</v>
      </c>
      <c r="E31" s="8" t="s">
        <v>4</v>
      </c>
      <c r="F31" s="11" t="s">
        <v>11</v>
      </c>
      <c r="G31" s="86" t="s">
        <v>35</v>
      </c>
    </row>
    <row r="32" spans="1:7" ht="102">
      <c r="A32" s="31">
        <v>1</v>
      </c>
      <c r="B32" s="12"/>
      <c r="C32" s="32">
        <v>700000</v>
      </c>
      <c r="D32" s="32"/>
      <c r="E32" s="33" t="s">
        <v>27</v>
      </c>
      <c r="F32" s="11" t="s">
        <v>25</v>
      </c>
      <c r="G32" s="83" t="s">
        <v>91</v>
      </c>
    </row>
    <row r="33" spans="1:7" ht="102">
      <c r="A33" s="31">
        <f>A32+1</f>
        <v>2</v>
      </c>
      <c r="B33" s="12"/>
      <c r="C33" s="32">
        <v>180000</v>
      </c>
      <c r="D33" s="32"/>
      <c r="E33" s="95" t="s">
        <v>78</v>
      </c>
      <c r="F33" s="11" t="s">
        <v>28</v>
      </c>
      <c r="G33" s="88" t="s">
        <v>92</v>
      </c>
    </row>
    <row r="34" spans="1:7" ht="45.75" customHeight="1">
      <c r="A34" s="39">
        <v>3</v>
      </c>
      <c r="B34" s="40"/>
      <c r="C34" s="41">
        <v>8000</v>
      </c>
      <c r="D34" s="41">
        <v>7744</v>
      </c>
      <c r="E34" s="97" t="s">
        <v>93</v>
      </c>
      <c r="F34" s="11" t="s">
        <v>28</v>
      </c>
      <c r="G34" s="76" t="s">
        <v>38</v>
      </c>
    </row>
    <row r="35" spans="1:7" ht="22.5">
      <c r="A35" s="34" t="s">
        <v>7</v>
      </c>
      <c r="B35" s="35" t="s">
        <v>72</v>
      </c>
      <c r="C35" s="36">
        <f>SUM(C32:C34)</f>
        <v>888000</v>
      </c>
      <c r="D35" s="36">
        <f>SUM(D32:D34)</f>
        <v>7744</v>
      </c>
      <c r="E35" s="37"/>
      <c r="F35" s="38"/>
      <c r="G35" s="87"/>
    </row>
    <row r="36" spans="1:7" ht="24" customHeight="1">
      <c r="A36" s="8" t="s">
        <v>2</v>
      </c>
      <c r="B36" s="9" t="s">
        <v>1</v>
      </c>
      <c r="C36" s="42" t="s">
        <v>3</v>
      </c>
      <c r="D36" s="42"/>
      <c r="E36" s="8" t="s">
        <v>4</v>
      </c>
      <c r="F36" s="11" t="s">
        <v>11</v>
      </c>
      <c r="G36" s="86" t="s">
        <v>35</v>
      </c>
    </row>
    <row r="37" spans="1:7" ht="21.75" customHeight="1">
      <c r="A37" s="8">
        <v>1</v>
      </c>
      <c r="B37" s="9"/>
      <c r="C37" s="13">
        <v>35000</v>
      </c>
      <c r="D37" s="13"/>
      <c r="E37" s="43" t="s">
        <v>29</v>
      </c>
      <c r="F37" s="11" t="s">
        <v>30</v>
      </c>
      <c r="G37" s="83" t="s">
        <v>79</v>
      </c>
    </row>
    <row r="38" spans="1:7" ht="33.75">
      <c r="A38" s="17" t="s">
        <v>12</v>
      </c>
      <c r="B38" s="18" t="s">
        <v>73</v>
      </c>
      <c r="C38" s="20">
        <f>SUM(C37)</f>
        <v>35000</v>
      </c>
      <c r="D38" s="36"/>
      <c r="E38" s="37"/>
      <c r="F38" s="45"/>
      <c r="G38" s="87"/>
    </row>
    <row r="39" spans="1:7" ht="14.25">
      <c r="A39" s="120" t="s">
        <v>83</v>
      </c>
      <c r="B39" s="46"/>
      <c r="C39" s="28"/>
      <c r="D39" s="28"/>
      <c r="E39" s="47"/>
      <c r="F39" s="52"/>
      <c r="G39" s="117"/>
    </row>
    <row r="40" spans="1:7" ht="20.25" customHeight="1">
      <c r="A40" s="8" t="s">
        <v>2</v>
      </c>
      <c r="B40" s="9" t="s">
        <v>1</v>
      </c>
      <c r="C40" s="42" t="s">
        <v>3</v>
      </c>
      <c r="D40" s="10" t="s">
        <v>34</v>
      </c>
      <c r="E40" s="57" t="s">
        <v>4</v>
      </c>
      <c r="F40" s="11" t="s">
        <v>11</v>
      </c>
      <c r="G40" s="86" t="s">
        <v>35</v>
      </c>
    </row>
    <row r="41" spans="1:7" ht="30" customHeight="1">
      <c r="A41" s="8">
        <v>1</v>
      </c>
      <c r="B41" s="9"/>
      <c r="C41" s="69">
        <v>25000</v>
      </c>
      <c r="D41" s="69"/>
      <c r="E41" s="67" t="s">
        <v>39</v>
      </c>
      <c r="F41" s="68" t="s">
        <v>40</v>
      </c>
      <c r="G41" s="111" t="s">
        <v>89</v>
      </c>
    </row>
    <row r="42" spans="1:7" ht="28.5" customHeight="1">
      <c r="A42" s="8">
        <v>2</v>
      </c>
      <c r="B42" s="9"/>
      <c r="C42" s="69">
        <v>50000</v>
      </c>
      <c r="D42" s="69"/>
      <c r="E42" s="67" t="s">
        <v>41</v>
      </c>
      <c r="F42" s="68" t="s">
        <v>42</v>
      </c>
      <c r="G42" s="112"/>
    </row>
    <row r="43" spans="1:7" ht="29.25" customHeight="1">
      <c r="A43" s="8">
        <v>3</v>
      </c>
      <c r="B43" s="9"/>
      <c r="C43" s="69">
        <v>40000</v>
      </c>
      <c r="D43" s="69"/>
      <c r="E43" s="67" t="s">
        <v>43</v>
      </c>
      <c r="F43" s="68" t="s">
        <v>44</v>
      </c>
      <c r="G43" s="112"/>
    </row>
    <row r="44" spans="1:7" ht="51" customHeight="1">
      <c r="A44" s="8">
        <v>4</v>
      </c>
      <c r="B44" s="9"/>
      <c r="C44" s="69">
        <v>40000</v>
      </c>
      <c r="D44" s="69"/>
      <c r="E44" s="67" t="s">
        <v>45</v>
      </c>
      <c r="F44" s="68" t="s">
        <v>46</v>
      </c>
      <c r="G44" s="112"/>
    </row>
    <row r="45" spans="1:7" ht="41.25" customHeight="1">
      <c r="A45" s="8">
        <v>5</v>
      </c>
      <c r="B45" s="9"/>
      <c r="C45" s="69">
        <v>75000</v>
      </c>
      <c r="D45" s="69"/>
      <c r="E45" s="67" t="s">
        <v>47</v>
      </c>
      <c r="F45" s="68" t="s">
        <v>48</v>
      </c>
      <c r="G45" s="112"/>
    </row>
    <row r="46" spans="1:7" ht="38.25" customHeight="1">
      <c r="A46" s="8">
        <v>6</v>
      </c>
      <c r="B46" s="9"/>
      <c r="C46" s="69">
        <v>35000</v>
      </c>
      <c r="D46" s="69"/>
      <c r="E46" s="67" t="s">
        <v>49</v>
      </c>
      <c r="F46" s="68" t="s">
        <v>50</v>
      </c>
      <c r="G46" s="113"/>
    </row>
    <row r="47" spans="1:7" ht="45">
      <c r="A47" s="17" t="s">
        <v>13</v>
      </c>
      <c r="B47" s="49">
        <v>6260</v>
      </c>
      <c r="C47" s="20">
        <f>SUM(C41:C46)</f>
        <v>265000</v>
      </c>
      <c r="D47" s="36"/>
      <c r="E47" s="65"/>
      <c r="F47" s="66"/>
      <c r="G47" s="87"/>
    </row>
    <row r="48" spans="1:7" ht="15">
      <c r="A48" s="114" t="s">
        <v>84</v>
      </c>
      <c r="B48" s="115"/>
      <c r="C48" s="121"/>
      <c r="D48" s="121"/>
      <c r="E48" s="115"/>
      <c r="F48" s="122"/>
      <c r="G48" s="117"/>
    </row>
    <row r="49" spans="1:7" ht="21" customHeight="1">
      <c r="A49" s="8" t="s">
        <v>2</v>
      </c>
      <c r="B49" s="9" t="s">
        <v>1</v>
      </c>
      <c r="C49" s="42" t="s">
        <v>3</v>
      </c>
      <c r="D49" s="10" t="s">
        <v>34</v>
      </c>
      <c r="E49" s="124" t="s">
        <v>4</v>
      </c>
      <c r="F49" s="110" t="s">
        <v>51</v>
      </c>
      <c r="G49" s="110"/>
    </row>
    <row r="50" spans="1:7" ht="43.5" customHeight="1">
      <c r="A50" s="8">
        <v>1</v>
      </c>
      <c r="B50" s="9"/>
      <c r="C50" s="13">
        <v>4300</v>
      </c>
      <c r="D50" s="13">
        <v>4300</v>
      </c>
      <c r="E50" s="67" t="s">
        <v>62</v>
      </c>
      <c r="F50" s="123" t="s">
        <v>56</v>
      </c>
      <c r="G50" s="109"/>
    </row>
    <row r="51" spans="1:7" ht="40.5" customHeight="1">
      <c r="A51" s="8">
        <v>2</v>
      </c>
      <c r="B51" s="9"/>
      <c r="C51" s="13">
        <v>4300</v>
      </c>
      <c r="D51" s="13">
        <v>4300</v>
      </c>
      <c r="E51" s="70" t="s">
        <v>63</v>
      </c>
      <c r="F51" s="109" t="s">
        <v>57</v>
      </c>
      <c r="G51" s="109"/>
    </row>
    <row r="52" spans="1:7" ht="36.75" customHeight="1">
      <c r="A52" s="8">
        <v>3</v>
      </c>
      <c r="B52" s="9"/>
      <c r="C52" s="13">
        <v>13500</v>
      </c>
      <c r="D52" s="13">
        <v>13500</v>
      </c>
      <c r="E52" s="70" t="s">
        <v>64</v>
      </c>
      <c r="F52" s="109" t="s">
        <v>58</v>
      </c>
      <c r="G52" s="109"/>
    </row>
    <row r="53" spans="1:7" ht="53.25" customHeight="1">
      <c r="A53" s="8">
        <v>4</v>
      </c>
      <c r="B53" s="9"/>
      <c r="C53" s="13">
        <v>2500</v>
      </c>
      <c r="D53" s="13">
        <v>2500</v>
      </c>
      <c r="E53" s="70" t="s">
        <v>65</v>
      </c>
      <c r="F53" s="110" t="s">
        <v>59</v>
      </c>
      <c r="G53" s="110"/>
    </row>
    <row r="54" spans="1:7" ht="44.25" customHeight="1">
      <c r="A54" s="8">
        <v>5</v>
      </c>
      <c r="B54" s="9"/>
      <c r="C54" s="13">
        <v>11000</v>
      </c>
      <c r="D54" s="13">
        <v>11000</v>
      </c>
      <c r="E54" s="125" t="s">
        <v>55</v>
      </c>
      <c r="F54" s="105" t="s">
        <v>54</v>
      </c>
      <c r="G54" s="106"/>
    </row>
    <row r="55" spans="1:7" ht="45.75" customHeight="1">
      <c r="A55" s="8">
        <v>6</v>
      </c>
      <c r="B55" s="9"/>
      <c r="C55" s="13">
        <v>2900</v>
      </c>
      <c r="D55" s="13">
        <v>2900</v>
      </c>
      <c r="E55" s="67" t="s">
        <v>53</v>
      </c>
      <c r="F55" s="110" t="s">
        <v>60</v>
      </c>
      <c r="G55" s="110"/>
    </row>
    <row r="56" spans="1:11" ht="40.5" customHeight="1" thickBot="1">
      <c r="A56" s="8">
        <v>7</v>
      </c>
      <c r="B56" s="9"/>
      <c r="C56" s="44">
        <v>1500</v>
      </c>
      <c r="D56" s="13">
        <v>1500</v>
      </c>
      <c r="E56" s="64" t="s">
        <v>52</v>
      </c>
      <c r="F56" s="109" t="s">
        <v>61</v>
      </c>
      <c r="G56" s="109"/>
      <c r="H56" s="51"/>
      <c r="I56" s="51"/>
      <c r="J56" s="52"/>
      <c r="K56" s="53"/>
    </row>
    <row r="57" spans="1:11" ht="31.5" customHeight="1">
      <c r="A57" s="17" t="s">
        <v>14</v>
      </c>
      <c r="B57" s="55" t="s">
        <v>15</v>
      </c>
      <c r="C57" s="20">
        <f>SUM(C50:C56)</f>
        <v>40000</v>
      </c>
      <c r="D57" s="20">
        <f>SUM(D50:D56)</f>
        <v>40000</v>
      </c>
      <c r="E57" s="50"/>
      <c r="F57" s="104"/>
      <c r="G57" s="104"/>
      <c r="H57" s="54"/>
      <c r="I57" s="54"/>
      <c r="J57" s="54"/>
      <c r="K57" s="54"/>
    </row>
    <row r="58" spans="1:11" ht="31.5" customHeight="1">
      <c r="A58" s="101" t="s">
        <v>85</v>
      </c>
      <c r="B58" s="101"/>
      <c r="C58" s="101"/>
      <c r="D58" s="101"/>
      <c r="E58" s="101"/>
      <c r="F58" s="101"/>
      <c r="G58" s="71"/>
      <c r="H58" s="54"/>
      <c r="I58" s="54"/>
      <c r="J58" s="54"/>
      <c r="K58" s="54"/>
    </row>
    <row r="59" spans="1:11" ht="15.75">
      <c r="A59" s="8" t="s">
        <v>2</v>
      </c>
      <c r="B59" s="9" t="s">
        <v>1</v>
      </c>
      <c r="C59" s="10" t="s">
        <v>3</v>
      </c>
      <c r="D59" s="73" t="s">
        <v>34</v>
      </c>
      <c r="E59" s="8" t="s">
        <v>4</v>
      </c>
      <c r="F59" s="11" t="s">
        <v>67</v>
      </c>
      <c r="G59" s="11" t="s">
        <v>11</v>
      </c>
      <c r="H59" s="54"/>
      <c r="I59" s="54"/>
      <c r="J59" s="54"/>
      <c r="K59" s="54"/>
    </row>
    <row r="60" spans="1:11" ht="15.75">
      <c r="A60" s="8">
        <v>1</v>
      </c>
      <c r="B60" s="9"/>
      <c r="C60" s="102">
        <v>50000</v>
      </c>
      <c r="D60" s="13">
        <f>2407.5+1932.42+1700+1750+1819+2500+3000+2000</f>
        <v>17108.92</v>
      </c>
      <c r="E60" s="72" t="s">
        <v>66</v>
      </c>
      <c r="F60" s="11">
        <v>8</v>
      </c>
      <c r="G60" s="74" t="s">
        <v>71</v>
      </c>
      <c r="H60" s="54"/>
      <c r="I60" s="54"/>
      <c r="J60" s="54"/>
      <c r="K60" s="54"/>
    </row>
    <row r="61" spans="1:11" ht="51">
      <c r="A61" s="8">
        <v>2</v>
      </c>
      <c r="B61" s="9"/>
      <c r="C61" s="103"/>
      <c r="D61" s="13">
        <v>2376</v>
      </c>
      <c r="E61" s="67" t="s">
        <v>68</v>
      </c>
      <c r="F61" s="11">
        <v>1</v>
      </c>
      <c r="G61" s="74" t="s">
        <v>69</v>
      </c>
      <c r="H61" s="54"/>
      <c r="I61" s="54"/>
      <c r="J61" s="54"/>
      <c r="K61" s="54"/>
    </row>
    <row r="62" spans="1:11" ht="33" customHeight="1">
      <c r="A62" s="17" t="s">
        <v>21</v>
      </c>
      <c r="B62" s="55" t="s">
        <v>8</v>
      </c>
      <c r="C62" s="20">
        <v>50000</v>
      </c>
      <c r="D62" s="20">
        <f>SUM(D60:D61)</f>
        <v>19484.92</v>
      </c>
      <c r="E62" s="59"/>
      <c r="F62" s="92"/>
      <c r="G62" s="87"/>
      <c r="H62" s="54"/>
      <c r="I62" s="54"/>
      <c r="J62" s="54"/>
      <c r="K62" s="54"/>
    </row>
    <row r="63" spans="1:12" ht="12.75">
      <c r="A63" s="3"/>
      <c r="B63" s="3"/>
      <c r="C63" s="4"/>
      <c r="D63" s="4"/>
      <c r="E63" s="3"/>
      <c r="F63" s="93"/>
      <c r="H63" s="54"/>
      <c r="I63" s="54"/>
      <c r="J63" s="54"/>
      <c r="K63" s="78"/>
      <c r="L63" s="79"/>
    </row>
    <row r="64" spans="8:12" ht="12.75">
      <c r="H64" s="54"/>
      <c r="I64" s="54"/>
      <c r="J64" s="54"/>
      <c r="K64" s="78"/>
      <c r="L64" s="79"/>
    </row>
    <row r="65" spans="8:12" ht="12.75">
      <c r="H65" s="54"/>
      <c r="I65" s="54"/>
      <c r="J65" s="54"/>
      <c r="K65" s="78"/>
      <c r="L65" s="80"/>
    </row>
    <row r="66" spans="8:12" ht="12.75">
      <c r="H66" s="54"/>
      <c r="I66" s="54"/>
      <c r="J66" s="54"/>
      <c r="K66" s="54"/>
      <c r="L66" s="80"/>
    </row>
    <row r="67" spans="8:11" ht="12.75">
      <c r="H67" s="54"/>
      <c r="I67" s="54"/>
      <c r="J67" s="54"/>
      <c r="K67" s="54"/>
    </row>
    <row r="68" spans="8:11" ht="12.75">
      <c r="H68" s="54"/>
      <c r="I68" s="54"/>
      <c r="J68" s="54"/>
      <c r="K68" s="54"/>
    </row>
    <row r="69" spans="8:11" ht="12.75">
      <c r="H69" s="54"/>
      <c r="I69" s="54"/>
      <c r="J69" s="54"/>
      <c r="K69" s="54"/>
    </row>
    <row r="70" spans="8:11" ht="12.75">
      <c r="H70" s="54"/>
      <c r="I70" s="54"/>
      <c r="J70" s="54"/>
      <c r="K70" s="54"/>
    </row>
    <row r="71" spans="8:11" ht="12.75">
      <c r="H71" s="54"/>
      <c r="I71" s="54"/>
      <c r="J71" s="54"/>
      <c r="K71" s="54"/>
    </row>
    <row r="72" spans="8:11" ht="12.75">
      <c r="H72" s="54"/>
      <c r="I72" s="54"/>
      <c r="J72" s="54"/>
      <c r="K72" s="54"/>
    </row>
    <row r="73" spans="8:11" ht="12.75">
      <c r="H73" s="54"/>
      <c r="I73" s="54"/>
      <c r="J73" s="54"/>
      <c r="K73" s="54"/>
    </row>
    <row r="74" spans="8:11" ht="12.75">
      <c r="H74" s="54"/>
      <c r="I74" s="54"/>
      <c r="J74" s="54"/>
      <c r="K74" s="54"/>
    </row>
    <row r="75" spans="8:11" ht="12.75">
      <c r="H75" s="54"/>
      <c r="I75" s="54"/>
      <c r="J75" s="54"/>
      <c r="K75" s="54"/>
    </row>
    <row r="76" spans="8:11" ht="12.75">
      <c r="H76" s="54"/>
      <c r="I76" s="54"/>
      <c r="J76" s="54"/>
      <c r="K76" s="54"/>
    </row>
    <row r="77" spans="8:11" ht="12.75">
      <c r="H77" s="54"/>
      <c r="I77" s="54"/>
      <c r="J77" s="54"/>
      <c r="K77" s="54"/>
    </row>
    <row r="78" spans="8:11" ht="12.75">
      <c r="H78" s="54"/>
      <c r="I78" s="54"/>
      <c r="J78" s="54"/>
      <c r="K78" s="54"/>
    </row>
    <row r="79" spans="8:11" ht="12.75">
      <c r="H79" s="54"/>
      <c r="I79" s="54"/>
      <c r="J79" s="54"/>
      <c r="K79" s="54"/>
    </row>
    <row r="80" spans="8:11" ht="12.75">
      <c r="H80" s="54"/>
      <c r="I80" s="54"/>
      <c r="J80" s="54"/>
      <c r="K80" s="54"/>
    </row>
  </sheetData>
  <sheetProtection/>
  <mergeCells count="13">
    <mergeCell ref="A8:E8"/>
    <mergeCell ref="F56:G56"/>
    <mergeCell ref="F55:G55"/>
    <mergeCell ref="F53:G53"/>
    <mergeCell ref="F52:G52"/>
    <mergeCell ref="F51:G51"/>
    <mergeCell ref="G41:G46"/>
    <mergeCell ref="F50:G50"/>
    <mergeCell ref="F49:G49"/>
    <mergeCell ref="A58:F58"/>
    <mergeCell ref="C60:C61"/>
    <mergeCell ref="F57:G57"/>
    <mergeCell ref="F54:G54"/>
  </mergeCells>
  <printOptions/>
  <pageMargins left="0.5905511811023623" right="0.5905511811023623" top="0.5905511811023623" bottom="0.5905511811023623" header="0.3937007874015748" footer="0.5118110236220472"/>
  <pageSetup firstPageNumber="78" useFirstPageNumber="1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3" max="4" width="9.125" style="1" customWidth="1"/>
    <col min="6" max="6" width="9.125" style="48" customWidth="1"/>
  </cols>
  <sheetData/>
  <sheetProtection/>
  <printOptions/>
  <pageMargins left="0.68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2008-07-30T06:11:41Z</cp:lastPrinted>
  <dcterms:created xsi:type="dcterms:W3CDTF">1997-02-26T13:46:56Z</dcterms:created>
  <dcterms:modified xsi:type="dcterms:W3CDTF">2008-07-30T06:12:29Z</dcterms:modified>
  <cp:category/>
  <cp:version/>
  <cp:contentType/>
  <cp:contentStatus/>
</cp:coreProperties>
</file>