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<sst xmlns="http://schemas.openxmlformats.org/spreadsheetml/2006/main" count="46" uniqueCount="42">
  <si>
    <t>OPIEKA SPOŁECZNA</t>
  </si>
  <si>
    <t>Domy Pomocy Społecznej</t>
  </si>
  <si>
    <t>RÓŻNE ROZLICZENIA</t>
  </si>
  <si>
    <t>RAZEM</t>
  </si>
  <si>
    <t>OŚWIATA I WYCHOWANIE</t>
  </si>
  <si>
    <t>EDUKACYJNA OPIEKA WYCHOWAWCZA</t>
  </si>
  <si>
    <t>Subwencje ogólne z budżetu państwa</t>
  </si>
  <si>
    <t>Wpływy z usług</t>
  </si>
  <si>
    <t>Dz.</t>
  </si>
  <si>
    <t>WYSZCZEGÓLNIENIE DOCHODU BUDŻETOWEGO</t>
  </si>
  <si>
    <t>R.</t>
  </si>
  <si>
    <t>P.</t>
  </si>
  <si>
    <t>Szkoły artystyczne</t>
  </si>
  <si>
    <t xml:space="preserve">Dotacje celowe otrzymane  z budżetu państwa na realizację zadań własnych powiatu </t>
  </si>
  <si>
    <t>Szkoły zawodowe</t>
  </si>
  <si>
    <t xml:space="preserve">Wpływy z tytułu pomocy finansowej  udzielonej między jednostkami samorządu terytorialnego  na dofinansowanie  własnych zadań bieżących </t>
  </si>
  <si>
    <t>.0830</t>
  </si>
  <si>
    <t>.0970</t>
  </si>
  <si>
    <t xml:space="preserve">Wpływy  z  różnych  dochodów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</si>
  <si>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</si>
  <si>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</si>
  <si>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Część oświatowa subw. ogólnej dla jednostek   samorządu  terytorialnego </t>
  </si>
  <si>
    <t>PROGNOZOWANE DOCHODY BUDŻETOWE - 2005 ROK .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</si>
  <si>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</si>
  <si>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</si>
  <si>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</si>
  <si>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 xml:space="preserve">Obrona  cywilna 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</si>
  <si>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</si>
  <si>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BEZPIECZEŃSTWO  PUBLICZNE  I  OCHRONA  PRZECIWPOŻAROWA </t>
  </si>
  <si>
    <t xml:space="preserve">PRZEWIDYWANE  DOCHODY  BUDŻETOWE   NA  ROK  2005  </t>
  </si>
  <si>
    <t xml:space="preserve">ZWIĘKSZENIA </t>
  </si>
  <si>
    <t xml:space="preserve">ZMNIEJSZENIA </t>
  </si>
  <si>
    <t xml:space="preserve">PLAN  PO  ZMIANACH </t>
  </si>
  <si>
    <t>w  sprawie zmiany  budżetu  na  rok  2005 .</t>
  </si>
  <si>
    <t xml:space="preserve">Załącznik  nr  1  do  uchwały  nr     Rady   Powiatu  Toruńskiego </t>
  </si>
  <si>
    <t xml:space="preserve">Uzupełnienie  subwencji  ogólnej  dla  j.s.t </t>
  </si>
  <si>
    <t xml:space="preserve">Środki  na  inwestycje  rozpoczęte  prez.  1  stycznia  1999  r. </t>
  </si>
  <si>
    <t>TRANSPORT I ŁĄCZNOŚĆ</t>
  </si>
  <si>
    <t>Drogi publiczne powiatowe</t>
  </si>
  <si>
    <t xml:space="preserve">Środki  otrzymane od  pozostałych jednostek  zaliczanych   do  sektora  finansów  publicznych  na  finansowanie  lub  dofinansowanie kosztów  realizacji  inwestycji  i  zakupów  inwestycyjnych  jednostek  zaliczanych  do   sektora </t>
  </si>
  <si>
    <t>Jednostki specjalistycznego poradnictwa, mieszkania chronione i ośrodki interwencji kryzysowej</t>
  </si>
  <si>
    <t>ZMIANA  NA  DZIEŃ  7.09.2005  R.-skrót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</si>
</sst>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12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13" fillId="0" borderId="0" xfId="0" applyNumberFormat="1" applyFont="1" applyBorder="1" applyAlignment="1">
      <alignment vertical="center" shrinkToFit="1"/>
    </xf>
    <xf numFmtId="3" fontId="12" fillId="0" borderId="0" xfId="0" applyNumberFormat="1" applyFont="1" applyBorder="1" applyAlignment="1">
      <alignment vertical="center" shrinkToFit="1"/>
    </xf>
    <xf numFmtId="3" fontId="11" fillId="0" borderId="0" xfId="0" applyNumberFormat="1" applyFont="1" applyBorder="1" applyAlignment="1">
      <alignment vertical="center" shrinkToFit="1"/>
    </xf>
    <xf numFmtId="3" fontId="12" fillId="0" borderId="0" xfId="0" applyNumberFormat="1" applyFont="1" applyAlignment="1">
      <alignment vertical="center" shrinkToFit="1"/>
    </xf>
    <xf numFmtId="3" fontId="12" fillId="0" borderId="0" xfId="0" applyNumberFormat="1" applyFont="1" applyAlignment="1">
      <alignment horizontal="right" vertical="center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1" fontId="13" fillId="0" borderId="0" xfId="0" applyNumberFormat="1" applyFont="1" applyBorder="1" applyAlignment="1">
      <alignment vertical="center" wrapText="1" shrinkToFit="1"/>
    </xf>
    <xf numFmtId="1" fontId="12" fillId="0" borderId="0" xfId="0" applyNumberFormat="1" applyFont="1" applyBorder="1" applyAlignment="1">
      <alignment vertical="center" wrapText="1" shrinkToFit="1"/>
    </xf>
    <xf numFmtId="1" fontId="11" fillId="0" borderId="0" xfId="0" applyNumberFormat="1" applyFont="1" applyBorder="1" applyAlignment="1">
      <alignment vertical="center" wrapText="1" shrinkToFit="1"/>
    </xf>
    <xf numFmtId="1" fontId="12" fillId="0" borderId="0" xfId="0" applyNumberFormat="1" applyFont="1" applyAlignment="1">
      <alignment vertical="center" wrapText="1" shrinkToFit="1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 shrinkToFit="1"/>
    </xf>
    <xf numFmtId="1" fontId="7" fillId="0" borderId="0" xfId="0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 shrinkToFit="1"/>
    </xf>
    <xf numFmtId="1" fontId="8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 applyAlignment="1">
      <alignment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3" fontId="11" fillId="0" borderId="0" xfId="0" applyNumberFormat="1" applyFont="1" applyAlignment="1">
      <alignment/>
    </xf>
    <xf numFmtId="0" fontId="2" fillId="0" borderId="0" xfId="0" applyFont="1" applyAlignment="1">
      <alignment/>
    </xf>
    <xf numFmtId="3" fontId="8" fillId="0" borderId="0" xfId="0" applyNumberFormat="1" applyFont="1" applyBorder="1" applyAlignment="1">
      <alignment vertical="center" shrinkToFit="1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vertical="center" wrapText="1" shrinkToFit="1"/>
    </xf>
    <xf numFmtId="3" fontId="0" fillId="0" borderId="0" xfId="0" applyNumberFormat="1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 shrinkToFit="1"/>
    </xf>
    <xf numFmtId="0" fontId="8" fillId="0" borderId="0" xfId="0" applyFont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vertical="center" wrapText="1" shrinkToFit="1"/>
    </xf>
    <xf numFmtId="3" fontId="0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vertical="center" shrinkToFit="1"/>
    </xf>
    <xf numFmtId="3" fontId="1" fillId="0" borderId="0" xfId="0" applyNumberFormat="1" applyFont="1" applyAlignment="1">
      <alignment horizontal="left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70"/>
  <sheetViews>
    <sheetView tabSelected="1" workbookViewId="0" topLeftCell="A1">
      <selection activeCell="D5" sqref="D5"/>
    </sheetView>
  </sheetViews>
  <sheetFormatPr defaultColWidth="9.00390625" defaultRowHeight="12.75" outlineLevelRow="1"/>
  <cols>
    <col min="1" max="1" width="4.625" style="14" bestFit="1" customWidth="1"/>
    <col min="2" max="2" width="7.00390625" style="7" customWidth="1"/>
    <col min="3" max="3" width="5.625" style="14" bestFit="1" customWidth="1"/>
    <col min="4" max="4" width="28.875" style="42" customWidth="1"/>
    <col min="5" max="5" width="11.25390625" style="32" customWidth="1"/>
    <col min="6" max="6" width="8.00390625" style="32" customWidth="1"/>
    <col min="7" max="7" width="8.375" style="32" customWidth="1"/>
    <col min="8" max="8" width="10.25390625" style="32" customWidth="1"/>
    <col min="9" max="16384" width="9.125" style="1" customWidth="1"/>
  </cols>
  <sheetData>
    <row r="1" ht="24.75" customHeight="1">
      <c r="B1" s="13" t="s">
        <v>34</v>
      </c>
    </row>
    <row r="2" ht="15">
      <c r="B2" s="13" t="s">
        <v>33</v>
      </c>
    </row>
    <row r="3" ht="22.5">
      <c r="D3" s="42" t="s">
        <v>41</v>
      </c>
    </row>
    <row r="4" ht="22.5">
      <c r="D4" s="43" t="s">
        <v>22</v>
      </c>
    </row>
    <row r="5" spans="1:244" s="4" customFormat="1" ht="13.5" thickBot="1">
      <c r="A5" s="15"/>
      <c r="B5" s="9"/>
      <c r="C5" s="15"/>
      <c r="D5" s="44"/>
      <c r="E5" s="33"/>
      <c r="F5" s="33"/>
      <c r="G5" s="33"/>
      <c r="H5" s="3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</row>
    <row r="6" spans="1:244" s="2" customFormat="1" ht="57" thickBot="1">
      <c r="A6" s="16" t="s">
        <v>8</v>
      </c>
      <c r="B6" s="10" t="s">
        <v>10</v>
      </c>
      <c r="C6" s="16" t="s">
        <v>11</v>
      </c>
      <c r="D6" s="31" t="s">
        <v>9</v>
      </c>
      <c r="E6" s="31" t="s">
        <v>29</v>
      </c>
      <c r="F6" s="31" t="s">
        <v>30</v>
      </c>
      <c r="G6" s="31" t="s">
        <v>31</v>
      </c>
      <c r="H6" s="31" t="s">
        <v>32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</row>
    <row r="7" spans="1:244" ht="12.75">
      <c r="A7" s="17"/>
      <c r="B7" s="9"/>
      <c r="C7" s="15"/>
      <c r="D7" s="44"/>
      <c r="E7" s="33"/>
      <c r="F7" s="33"/>
      <c r="G7" s="33"/>
      <c r="H7" s="3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</row>
    <row r="8" spans="1:8" s="6" customFormat="1" ht="12.75">
      <c r="A8" s="20"/>
      <c r="B8" s="21"/>
      <c r="C8" s="14"/>
      <c r="D8" s="42"/>
      <c r="E8" s="35"/>
      <c r="F8" s="35"/>
      <c r="G8" s="35"/>
      <c r="H8" s="34"/>
    </row>
    <row r="9" spans="1:8" s="51" customFormat="1" ht="12.75">
      <c r="A9" s="55">
        <v>600</v>
      </c>
      <c r="B9" s="55"/>
      <c r="C9" s="56"/>
      <c r="D9" s="57" t="s">
        <v>37</v>
      </c>
      <c r="E9" s="63">
        <f>SUM(E11)</f>
        <v>0</v>
      </c>
      <c r="F9" s="63">
        <f>SUM(F11)</f>
        <v>60000</v>
      </c>
      <c r="G9" s="63">
        <f>SUM(G11)</f>
        <v>0</v>
      </c>
      <c r="H9" s="64">
        <f>E9+F9-G9</f>
        <v>60000</v>
      </c>
    </row>
    <row r="10" spans="1:7" s="51" customFormat="1" ht="12.75">
      <c r="A10" s="65"/>
      <c r="B10" s="65"/>
      <c r="C10" s="66"/>
      <c r="D10" s="67"/>
      <c r="E10" s="68"/>
      <c r="F10" s="69"/>
      <c r="G10" s="69"/>
    </row>
    <row r="11" spans="1:8" s="51" customFormat="1" ht="12.75">
      <c r="A11" s="52"/>
      <c r="B11" s="52">
        <v>60014</v>
      </c>
      <c r="C11" s="53"/>
      <c r="D11" s="54" t="s">
        <v>38</v>
      </c>
      <c r="E11" s="68">
        <f>SUM(E13)</f>
        <v>0</v>
      </c>
      <c r="F11" s="68">
        <f>SUM(F13)</f>
        <v>60000</v>
      </c>
      <c r="G11" s="68">
        <f>SUM(G13)</f>
        <v>0</v>
      </c>
      <c r="H11" s="64">
        <f>E11+F11-G11</f>
        <v>60000</v>
      </c>
    </row>
    <row r="12" spans="1:7" s="51" customFormat="1" ht="12.75" outlineLevel="1">
      <c r="A12" s="65"/>
      <c r="B12" s="65"/>
      <c r="C12" s="66"/>
      <c r="D12" s="67"/>
      <c r="E12" s="68"/>
      <c r="F12" s="69"/>
      <c r="G12" s="69"/>
    </row>
    <row r="13" spans="1:8" s="51" customFormat="1" ht="78.75" outlineLevel="1">
      <c r="A13" s="70"/>
      <c r="B13" s="70"/>
      <c r="C13" s="71">
        <v>6280</v>
      </c>
      <c r="D13" s="72" t="s">
        <v>39</v>
      </c>
      <c r="E13" s="73"/>
      <c r="F13" s="75">
        <f>40000+20000</f>
        <v>60000</v>
      </c>
      <c r="G13" s="74"/>
      <c r="H13" s="64">
        <f>E13+F13-G13</f>
        <v>60000</v>
      </c>
    </row>
    <row r="14" spans="1:8" s="51" customFormat="1" ht="12.75" outlineLevel="1">
      <c r="A14" s="70"/>
      <c r="B14" s="70"/>
      <c r="C14" s="71"/>
      <c r="D14" s="72"/>
      <c r="E14" s="73"/>
      <c r="F14" s="75"/>
      <c r="G14" s="74"/>
      <c r="H14" s="64"/>
    </row>
    <row r="15" spans="1:8" s="5" customFormat="1" ht="22.5">
      <c r="A15" s="18">
        <v>754</v>
      </c>
      <c r="B15" s="11"/>
      <c r="C15" s="18"/>
      <c r="D15" s="45" t="s">
        <v>28</v>
      </c>
      <c r="E15" s="34">
        <f>E17</f>
        <v>0</v>
      </c>
      <c r="F15" s="34">
        <f>F17</f>
        <v>0</v>
      </c>
      <c r="G15" s="34">
        <f>G17</f>
        <v>8200</v>
      </c>
      <c r="H15" s="34">
        <f>E15+F15-G15</f>
        <v>-8200</v>
      </c>
    </row>
    <row r="16" spans="5:8" ht="12.75">
      <c r="E16" s="35"/>
      <c r="F16" s="35"/>
      <c r="G16" s="35"/>
      <c r="H16" s="34"/>
    </row>
    <row r="17" spans="1:8" s="2" customFormat="1" ht="12.75">
      <c r="A17" s="12"/>
      <c r="B17" s="8">
        <v>75414</v>
      </c>
      <c r="C17" s="12"/>
      <c r="D17" s="46" t="s">
        <v>26</v>
      </c>
      <c r="E17" s="36"/>
      <c r="F17" s="36">
        <f>SUM(F18:F19)</f>
        <v>0</v>
      </c>
      <c r="G17" s="36">
        <f>SUM(G18:G19)</f>
        <v>8200</v>
      </c>
      <c r="H17" s="36">
        <f>E17+F17-G17</f>
        <v>-8200</v>
      </c>
    </row>
    <row r="18" spans="5:8" ht="12.75">
      <c r="E18" s="35"/>
      <c r="F18" s="35"/>
      <c r="G18" s="35"/>
      <c r="H18" s="34"/>
    </row>
    <row r="19" spans="3:8" ht="56.25">
      <c r="C19" s="14">
        <v>6410</v>
      </c>
      <c r="D19" s="42" t="s">
        <v>27</v>
      </c>
      <c r="E19" s="35">
        <v>20000</v>
      </c>
      <c r="F19" s="35"/>
      <c r="G19" s="35">
        <v>8200</v>
      </c>
      <c r="H19" s="35">
        <f>E19+F19-G19</f>
        <v>11800</v>
      </c>
    </row>
    <row r="20" spans="5:8" ht="12.75">
      <c r="E20" s="35"/>
      <c r="F20" s="35"/>
      <c r="G20" s="35"/>
      <c r="H20" s="34"/>
    </row>
    <row r="21" spans="1:8" s="5" customFormat="1" ht="12.75">
      <c r="A21" s="18">
        <v>758</v>
      </c>
      <c r="B21" s="11"/>
      <c r="C21" s="18"/>
      <c r="D21" s="45" t="s">
        <v>2</v>
      </c>
      <c r="E21" s="34">
        <f>E23+E27</f>
        <v>0</v>
      </c>
      <c r="F21" s="34">
        <f>F23+F27</f>
        <v>186325</v>
      </c>
      <c r="G21" s="34">
        <f>G23+G27</f>
        <v>0</v>
      </c>
      <c r="H21" s="34">
        <f>E21+F21-G21</f>
        <v>186325</v>
      </c>
    </row>
    <row r="22" spans="5:8" ht="12.75">
      <c r="E22" s="35"/>
      <c r="F22" s="35"/>
      <c r="G22" s="35"/>
      <c r="H22" s="34"/>
    </row>
    <row r="23" spans="1:8" s="2" customFormat="1" ht="33.75">
      <c r="A23" s="12"/>
      <c r="B23" s="8">
        <v>75801</v>
      </c>
      <c r="C23" s="12"/>
      <c r="D23" s="46" t="s">
        <v>21</v>
      </c>
      <c r="E23" s="36"/>
      <c r="F23" s="36">
        <f>SUM(F24:F25)</f>
        <v>86325</v>
      </c>
      <c r="G23" s="36">
        <f>SUM(G24:G25)</f>
        <v>0</v>
      </c>
      <c r="H23" s="36">
        <f>E23+F23-G23</f>
        <v>86325</v>
      </c>
    </row>
    <row r="24" spans="5:8" ht="12.75">
      <c r="E24" s="35"/>
      <c r="F24" s="35"/>
      <c r="G24" s="35"/>
      <c r="H24" s="34"/>
    </row>
    <row r="25" spans="3:8" ht="12.75">
      <c r="C25" s="14">
        <v>2920</v>
      </c>
      <c r="D25" s="42" t="s">
        <v>6</v>
      </c>
      <c r="E25" s="35">
        <v>10516261</v>
      </c>
      <c r="F25" s="35">
        <v>86325</v>
      </c>
      <c r="G25" s="35"/>
      <c r="H25" s="35">
        <f>E25+F25-G25</f>
        <v>10602586</v>
      </c>
    </row>
    <row r="26" spans="5:8" ht="12.75">
      <c r="E26" s="35"/>
      <c r="F26" s="35"/>
      <c r="G26" s="35"/>
      <c r="H26" s="35"/>
    </row>
    <row r="27" spans="1:8" s="62" customFormat="1" ht="22.5">
      <c r="A27" s="58"/>
      <c r="B27" s="59">
        <v>75802</v>
      </c>
      <c r="C27" s="58"/>
      <c r="D27" s="60" t="s">
        <v>35</v>
      </c>
      <c r="E27" s="61">
        <f>SUM(E29)</f>
        <v>0</v>
      </c>
      <c r="F27" s="61">
        <f>SUM(F29)</f>
        <v>100000</v>
      </c>
      <c r="G27" s="61">
        <f>SUM(G29)</f>
        <v>0</v>
      </c>
      <c r="H27" s="35">
        <f>E27+F27-G27</f>
        <v>100000</v>
      </c>
    </row>
    <row r="28" spans="5:8" ht="12.75">
      <c r="E28" s="35"/>
      <c r="F28" s="35"/>
      <c r="G28" s="35"/>
      <c r="H28" s="35"/>
    </row>
    <row r="29" spans="3:8" ht="22.5">
      <c r="C29" s="14">
        <v>2780</v>
      </c>
      <c r="D29" s="42" t="s">
        <v>36</v>
      </c>
      <c r="E29" s="35"/>
      <c r="F29" s="35">
        <v>100000</v>
      </c>
      <c r="G29" s="35"/>
      <c r="H29" s="35">
        <f>E29+F29-G29</f>
        <v>100000</v>
      </c>
    </row>
    <row r="30" spans="5:8" ht="12.75">
      <c r="E30" s="35"/>
      <c r="F30" s="35"/>
      <c r="G30" s="35"/>
      <c r="H30" s="34"/>
    </row>
    <row r="31" spans="1:8" s="5" customFormat="1" ht="12.75">
      <c r="A31" s="18">
        <v>801</v>
      </c>
      <c r="B31" s="11"/>
      <c r="C31" s="18"/>
      <c r="D31" s="45" t="s">
        <v>4</v>
      </c>
      <c r="E31" s="34">
        <f>E38+E33</f>
        <v>0</v>
      </c>
      <c r="F31" s="34">
        <f>F38+F33</f>
        <v>61950</v>
      </c>
      <c r="G31" s="34">
        <f>G38+G33</f>
        <v>0</v>
      </c>
      <c r="H31" s="34">
        <f>E31+F31-G31</f>
        <v>61950</v>
      </c>
    </row>
    <row r="32" spans="1:8" s="5" customFormat="1" ht="12.75">
      <c r="A32" s="18"/>
      <c r="B32" s="11"/>
      <c r="C32" s="18"/>
      <c r="D32" s="45"/>
      <c r="E32" s="34"/>
      <c r="F32" s="34"/>
      <c r="G32" s="34"/>
      <c r="H32" s="34"/>
    </row>
    <row r="33" spans="1:8" s="2" customFormat="1" ht="12.75">
      <c r="A33" s="12"/>
      <c r="B33" s="8">
        <v>80130</v>
      </c>
      <c r="C33" s="12"/>
      <c r="D33" s="46" t="s">
        <v>14</v>
      </c>
      <c r="E33" s="36">
        <f>SUM(E35:E35)</f>
        <v>0</v>
      </c>
      <c r="F33" s="36">
        <f>SUM(F35:F35)</f>
        <v>61430</v>
      </c>
      <c r="G33" s="36">
        <f>SUM(G35:G35)</f>
        <v>0</v>
      </c>
      <c r="H33" s="36">
        <f>E33+F33-G33</f>
        <v>61430</v>
      </c>
    </row>
    <row r="34" spans="5:8" ht="12.75">
      <c r="E34" s="35"/>
      <c r="F34" s="35"/>
      <c r="G34" s="35"/>
      <c r="H34" s="34"/>
    </row>
    <row r="35" spans="3:8" ht="12.75">
      <c r="C35" s="19" t="s">
        <v>17</v>
      </c>
      <c r="D35" s="42" t="s">
        <v>18</v>
      </c>
      <c r="E35" s="35"/>
      <c r="F35" s="35">
        <v>61430</v>
      </c>
      <c r="G35" s="35"/>
      <c r="H35" s="35">
        <f>E35+F35-G35</f>
        <v>61430</v>
      </c>
    </row>
    <row r="36" spans="3:8" ht="12.75">
      <c r="C36" s="19"/>
      <c r="E36" s="35"/>
      <c r="F36" s="35"/>
      <c r="G36" s="35"/>
      <c r="H36" s="35"/>
    </row>
    <row r="37" spans="3:8" ht="12.75">
      <c r="C37" s="19"/>
      <c r="E37" s="35"/>
      <c r="F37" s="35"/>
      <c r="G37" s="35"/>
      <c r="H37" s="34"/>
    </row>
    <row r="38" spans="1:8" s="2" customFormat="1" ht="12.75">
      <c r="A38" s="12"/>
      <c r="B38" s="8">
        <v>80132</v>
      </c>
      <c r="C38" s="22"/>
      <c r="D38" s="46" t="s">
        <v>12</v>
      </c>
      <c r="E38" s="36"/>
      <c r="F38" s="36">
        <f>SUM(F40:F40)</f>
        <v>520</v>
      </c>
      <c r="G38" s="36">
        <f>SUM(G40:G40)</f>
        <v>0</v>
      </c>
      <c r="H38" s="36">
        <f>E38+F38-G38</f>
        <v>520</v>
      </c>
    </row>
    <row r="39" spans="1:8" s="2" customFormat="1" ht="12.75">
      <c r="A39" s="12"/>
      <c r="B39" s="8"/>
      <c r="C39" s="22"/>
      <c r="D39" s="46"/>
      <c r="E39" s="36"/>
      <c r="F39" s="36"/>
      <c r="G39" s="36"/>
      <c r="H39" s="36"/>
    </row>
    <row r="40" spans="3:8" ht="56.25">
      <c r="C40" s="14">
        <v>2710</v>
      </c>
      <c r="D40" s="42" t="s">
        <v>15</v>
      </c>
      <c r="E40" s="35">
        <v>31000</v>
      </c>
      <c r="F40" s="35">
        <v>520</v>
      </c>
      <c r="G40" s="35"/>
      <c r="H40" s="35">
        <f>E40+F40-G40</f>
        <v>31520</v>
      </c>
    </row>
    <row r="41" spans="5:8" ht="12.75">
      <c r="E41" s="35"/>
      <c r="F41" s="35"/>
      <c r="G41" s="35"/>
      <c r="H41" s="34"/>
    </row>
    <row r="42" spans="1:8" s="14" customFormat="1" ht="12.75">
      <c r="A42" s="23">
        <v>803</v>
      </c>
      <c r="B42" s="23"/>
      <c r="C42" s="24"/>
      <c r="D42" s="47" t="s">
        <v>23</v>
      </c>
      <c r="E42" s="37">
        <f>E44</f>
        <v>0</v>
      </c>
      <c r="F42" s="37">
        <f>F44</f>
        <v>26478</v>
      </c>
      <c r="G42" s="37">
        <f>G44</f>
        <v>0</v>
      </c>
      <c r="H42" s="34">
        <f>E42+F42-G42</f>
        <v>26478</v>
      </c>
    </row>
    <row r="43" spans="1:8" s="14" customFormat="1" ht="12.75">
      <c r="A43" s="25"/>
      <c r="B43" s="25"/>
      <c r="C43" s="26"/>
      <c r="D43" s="48"/>
      <c r="E43" s="38"/>
      <c r="F43" s="38"/>
      <c r="G43" s="38"/>
      <c r="H43" s="34"/>
    </row>
    <row r="44" spans="1:8" s="14" customFormat="1" ht="12.75">
      <c r="A44" s="27"/>
      <c r="B44" s="27">
        <v>80309</v>
      </c>
      <c r="C44" s="28"/>
      <c r="D44" s="49" t="s">
        <v>24</v>
      </c>
      <c r="E44" s="39"/>
      <c r="F44" s="39">
        <f>SUM(F46:F48)</f>
        <v>26478</v>
      </c>
      <c r="G44" s="39">
        <f>SUM(G46:G48)</f>
        <v>0</v>
      </c>
      <c r="H44" s="36">
        <f>E44+F44-G44</f>
        <v>26478</v>
      </c>
    </row>
    <row r="45" spans="1:8" s="14" customFormat="1" ht="12.75">
      <c r="A45" s="29"/>
      <c r="B45" s="29"/>
      <c r="C45" s="30"/>
      <c r="D45" s="50"/>
      <c r="E45" s="40"/>
      <c r="F45" s="40"/>
      <c r="G45" s="40"/>
      <c r="H45" s="34"/>
    </row>
    <row r="46" spans="1:8" s="14" customFormat="1" ht="56.25">
      <c r="A46" s="29"/>
      <c r="B46" s="29"/>
      <c r="C46" s="30">
        <v>2328</v>
      </c>
      <c r="D46" s="50" t="s">
        <v>25</v>
      </c>
      <c r="E46" s="40">
        <v>29202</v>
      </c>
      <c r="F46" s="40">
        <f>1146+18713</f>
        <v>19859</v>
      </c>
      <c r="G46" s="40"/>
      <c r="H46" s="35">
        <f>E46+F46-G46</f>
        <v>49061</v>
      </c>
    </row>
    <row r="47" spans="1:8" s="14" customFormat="1" ht="12.75">
      <c r="A47" s="29"/>
      <c r="B47" s="29"/>
      <c r="C47" s="30"/>
      <c r="D47" s="50"/>
      <c r="E47" s="40"/>
      <c r="F47" s="40"/>
      <c r="G47" s="40"/>
      <c r="H47" s="34"/>
    </row>
    <row r="48" spans="1:8" s="14" customFormat="1" ht="56.25">
      <c r="A48" s="29"/>
      <c r="B48" s="29"/>
      <c r="C48" s="30">
        <v>2329</v>
      </c>
      <c r="D48" s="50" t="s">
        <v>25</v>
      </c>
      <c r="E48" s="40">
        <v>9734</v>
      </c>
      <c r="F48" s="40">
        <f>382+6237</f>
        <v>6619</v>
      </c>
      <c r="G48" s="40"/>
      <c r="H48" s="35">
        <f>E48+F48-G48</f>
        <v>16353</v>
      </c>
    </row>
    <row r="49" spans="5:8" ht="12.75">
      <c r="E49" s="34"/>
      <c r="F49" s="34"/>
      <c r="G49" s="34"/>
      <c r="H49" s="34"/>
    </row>
    <row r="50" spans="1:8" s="5" customFormat="1" ht="12.75">
      <c r="A50" s="18">
        <v>852</v>
      </c>
      <c r="B50" s="11"/>
      <c r="C50" s="18"/>
      <c r="D50" s="45" t="s">
        <v>0</v>
      </c>
      <c r="E50" s="34">
        <f>E52+E58</f>
        <v>0</v>
      </c>
      <c r="F50" s="34">
        <f>F52+F58</f>
        <v>364560</v>
      </c>
      <c r="G50" s="34">
        <f>G52+G58</f>
        <v>0</v>
      </c>
      <c r="H50" s="34">
        <f>E50+F50-G50</f>
        <v>364560</v>
      </c>
    </row>
    <row r="51" spans="5:8" ht="12.75">
      <c r="E51" s="35"/>
      <c r="F51" s="35"/>
      <c r="G51" s="35"/>
      <c r="H51" s="34"/>
    </row>
    <row r="52" spans="1:8" s="2" customFormat="1" ht="12.75">
      <c r="A52" s="12"/>
      <c r="B52" s="8">
        <v>85202</v>
      </c>
      <c r="C52" s="12"/>
      <c r="D52" s="46" t="s">
        <v>1</v>
      </c>
      <c r="E52" s="36"/>
      <c r="F52" s="36">
        <f>SUM(F53:F56)</f>
        <v>317750</v>
      </c>
      <c r="G52" s="36">
        <f>SUM(G53:G56)</f>
        <v>0</v>
      </c>
      <c r="H52" s="36">
        <f>E52+F52-G52</f>
        <v>317750</v>
      </c>
    </row>
    <row r="53" spans="1:8" s="2" customFormat="1" ht="12.75">
      <c r="A53" s="12"/>
      <c r="B53" s="8"/>
      <c r="C53" s="12"/>
      <c r="D53" s="46"/>
      <c r="E53" s="35"/>
      <c r="F53" s="35"/>
      <c r="G53" s="35"/>
      <c r="H53" s="35"/>
    </row>
    <row r="54" spans="3:8" ht="12.75">
      <c r="C54" s="19" t="s">
        <v>16</v>
      </c>
      <c r="D54" s="42" t="s">
        <v>7</v>
      </c>
      <c r="E54" s="35">
        <f>(2400000*103%)</f>
        <v>2472000</v>
      </c>
      <c r="F54" s="35">
        <v>277000</v>
      </c>
      <c r="G54" s="35"/>
      <c r="H54" s="35">
        <f>E54+F54-G54</f>
        <v>2749000</v>
      </c>
    </row>
    <row r="55" spans="5:8" ht="12.75">
      <c r="E55" s="35"/>
      <c r="F55" s="35"/>
      <c r="G55" s="35"/>
      <c r="H55" s="35"/>
    </row>
    <row r="56" spans="3:8" ht="12.75">
      <c r="C56" s="19" t="s">
        <v>17</v>
      </c>
      <c r="D56" s="42" t="s">
        <v>18</v>
      </c>
      <c r="E56" s="35">
        <v>41700</v>
      </c>
      <c r="F56" s="35">
        <f>26000+14750</f>
        <v>40750</v>
      </c>
      <c r="G56" s="35"/>
      <c r="H56" s="35">
        <f>E56+F56-G56</f>
        <v>82450</v>
      </c>
    </row>
    <row r="57" spans="3:8" ht="12.75">
      <c r="C57" s="19"/>
      <c r="E57" s="35"/>
      <c r="F57" s="35"/>
      <c r="G57" s="35"/>
      <c r="H57" s="35"/>
    </row>
    <row r="58" spans="2:8" ht="45">
      <c r="B58" s="59">
        <v>85220</v>
      </c>
      <c r="C58" s="19"/>
      <c r="D58" s="54" t="s">
        <v>40</v>
      </c>
      <c r="E58" s="61">
        <f>SUM(E60)</f>
        <v>0</v>
      </c>
      <c r="F58" s="61">
        <f>SUM(F60)</f>
        <v>46810</v>
      </c>
      <c r="G58" s="61">
        <f>SUM(G60)</f>
        <v>0</v>
      </c>
      <c r="H58" s="61">
        <f>E58+F58-G58</f>
        <v>46810</v>
      </c>
    </row>
    <row r="59" spans="3:8" ht="12.75">
      <c r="C59" s="19"/>
      <c r="E59" s="61"/>
      <c r="F59" s="61"/>
      <c r="G59" s="61"/>
      <c r="H59" s="61"/>
    </row>
    <row r="60" spans="3:8" ht="33.75">
      <c r="C60" s="14">
        <v>2130</v>
      </c>
      <c r="D60" s="42" t="s">
        <v>13</v>
      </c>
      <c r="E60" s="35"/>
      <c r="F60" s="35">
        <v>46810</v>
      </c>
      <c r="G60" s="35"/>
      <c r="H60" s="35">
        <f>E60+F60-G60</f>
        <v>46810</v>
      </c>
    </row>
    <row r="61" spans="5:8" ht="12.75">
      <c r="E61" s="35"/>
      <c r="F61" s="35"/>
      <c r="G61" s="35"/>
      <c r="H61" s="35"/>
    </row>
    <row r="62" spans="1:8" s="5" customFormat="1" ht="22.5">
      <c r="A62" s="18">
        <v>854</v>
      </c>
      <c r="B62" s="11"/>
      <c r="C62" s="18"/>
      <c r="D62" s="45" t="s">
        <v>5</v>
      </c>
      <c r="E62" s="34">
        <f>E64</f>
        <v>0</v>
      </c>
      <c r="F62" s="34">
        <f>F64</f>
        <v>4987192</v>
      </c>
      <c r="G62" s="34">
        <f>G64</f>
        <v>0</v>
      </c>
      <c r="H62" s="34">
        <f>E62+F62-G62</f>
        <v>4987192</v>
      </c>
    </row>
    <row r="63" spans="1:8" s="5" customFormat="1" ht="12.75">
      <c r="A63" s="18"/>
      <c r="B63" s="11"/>
      <c r="C63" s="18"/>
      <c r="D63" s="45"/>
      <c r="E63" s="34"/>
      <c r="F63" s="34"/>
      <c r="G63" s="34"/>
      <c r="H63" s="34"/>
    </row>
    <row r="64" spans="1:8" s="2" customFormat="1" ht="12.75">
      <c r="A64" s="12"/>
      <c r="B64" s="8">
        <v>85415</v>
      </c>
      <c r="C64" s="12"/>
      <c r="D64" s="46" t="s">
        <v>19</v>
      </c>
      <c r="E64" s="36"/>
      <c r="F64" s="36">
        <f>SUM(F66:F68)</f>
        <v>4987192</v>
      </c>
      <c r="G64" s="36">
        <f>SUM(G66:G68)</f>
        <v>0</v>
      </c>
      <c r="H64" s="34">
        <f>E64+F64-G64</f>
        <v>4987192</v>
      </c>
    </row>
    <row r="65" spans="1:8" s="2" customFormat="1" ht="12.75">
      <c r="A65" s="12"/>
      <c r="B65" s="8"/>
      <c r="C65" s="12"/>
      <c r="D65" s="46"/>
      <c r="E65" s="36"/>
      <c r="F65" s="36"/>
      <c r="G65" s="36"/>
      <c r="H65" s="34"/>
    </row>
    <row r="66" spans="3:8" ht="45">
      <c r="C66" s="14">
        <v>2339</v>
      </c>
      <c r="D66" s="42" t="s">
        <v>20</v>
      </c>
      <c r="E66" s="41">
        <v>1661588</v>
      </c>
      <c r="F66" s="41">
        <v>1593408</v>
      </c>
      <c r="G66" s="41"/>
      <c r="H66" s="35">
        <f>E66+F66-G66</f>
        <v>3254996</v>
      </c>
    </row>
    <row r="67" spans="5:8" ht="12.75">
      <c r="E67" s="35"/>
      <c r="F67" s="35"/>
      <c r="G67" s="35"/>
      <c r="H67" s="35"/>
    </row>
    <row r="68" spans="3:8" ht="45">
      <c r="C68" s="14">
        <v>2338</v>
      </c>
      <c r="D68" s="42" t="s">
        <v>20</v>
      </c>
      <c r="E68" s="41">
        <v>3538775</v>
      </c>
      <c r="F68" s="41">
        <v>3393784</v>
      </c>
      <c r="G68" s="41"/>
      <c r="H68" s="35">
        <f>E68+F68-G68</f>
        <v>6932559</v>
      </c>
    </row>
    <row r="69" spans="1:8" s="5" customFormat="1" ht="21" customHeight="1">
      <c r="A69" s="18"/>
      <c r="B69" s="11"/>
      <c r="C69" s="18"/>
      <c r="D69" s="45" t="s">
        <v>3</v>
      </c>
      <c r="E69" s="34">
        <f>E21+E50+E31+E62+E42+E15+E9</f>
        <v>0</v>
      </c>
      <c r="F69" s="34">
        <f>F21+F50+F31+F62+F42+F15+F9</f>
        <v>5686505</v>
      </c>
      <c r="G69" s="34">
        <f>G21+G50+G31+G62+G42+G15+G9</f>
        <v>8200</v>
      </c>
      <c r="H69" s="34">
        <f>E69+F69-G69</f>
        <v>5678305</v>
      </c>
    </row>
    <row r="70" spans="5:7" ht="12.75">
      <c r="E70" s="35"/>
      <c r="F70" s="35"/>
      <c r="G70" s="35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danuta_jablonska</cp:lastModifiedBy>
  <cp:lastPrinted>2005-09-12T12:32:20Z</cp:lastPrinted>
  <dcterms:created xsi:type="dcterms:W3CDTF">2000-10-24T20:52:35Z</dcterms:created>
  <dcterms:modified xsi:type="dcterms:W3CDTF">2005-09-12T13:02:06Z</dcterms:modified>
  <cp:category/>
  <cp:version/>
  <cp:contentType/>
  <cp:contentStatus/>
</cp:coreProperties>
</file>