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<sst xmlns="http://schemas.openxmlformats.org/spreadsheetml/2006/main" count="144" uniqueCount="81">
  <si>
    <t>.010</t>
  </si>
  <si>
    <t>.01005</t>
  </si>
  <si>
    <t>ROLNICTWO I ŁOWIECTWO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</si>
  <si>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</si>
  <si>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</si>
  <si>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</si>
  <si>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</si>
  <si>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</si>
  <si>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</si>
  <si>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</si>
  <si>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</si>
  <si>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</si>
  <si>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RAZEM</t>
  </si>
  <si>
    <t>Dz.</t>
  </si>
  <si>
    <t>Prace urządzeniowe na potrzeby rolnictwa</t>
  </si>
  <si>
    <t>R.</t>
  </si>
  <si>
    <t>P.</t>
  </si>
  <si>
    <t>Zesp. do spraw orzekania o stopniu niepełnosp.</t>
  </si>
  <si>
    <t xml:space="preserve">Dotacje celowe otrzymane  z budżetu państwa na zadania bieżące  z zakresu administracji rządowej oraz inne zadania zlecone ustawami realizowane przez powiat </t>
  </si>
  <si>
    <t>Składki  na  ubezpieczenia  zdrowotne  oraz  świadczenia dla osób nie objętych obowiązkiem ubez. społ.</t>
  </si>
  <si>
    <t xml:space="preserve">POZOSTAŁE  ZADANIA  W  ZAKRESIE  POLITYKI  SPOŁECZNEJ </t>
  </si>
  <si>
    <t>Prace geodezyjno - urządzeniowe na potrzeby  rolnictwa</t>
  </si>
  <si>
    <t xml:space="preserve">Zakup  usług  pozostałych </t>
  </si>
  <si>
    <t>Zakup energii</t>
  </si>
  <si>
    <t>Podatek od nieruchomości</t>
  </si>
  <si>
    <t>Prace geodezyjne i kartograficzne (nieinwest.)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</si>
  <si>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</si>
  <si>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</si>
  <si>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</si>
  <si>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</si>
  <si>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</si>
  <si>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 xml:space="preserve">Zakup usług remontowych </t>
  </si>
  <si>
    <t>Zakup pozostałych usług</t>
  </si>
  <si>
    <t>Podróże służbowe krajowe</t>
  </si>
  <si>
    <t>Odpisy na zakładowy fundusz świadczeń socjalnych</t>
  </si>
  <si>
    <t xml:space="preserve">Urzędy Wojewódzkie </t>
  </si>
  <si>
    <t>Różne wydatki na rzecz osób fizycznych</t>
  </si>
  <si>
    <t>Podróże  służbowe  krajowe</t>
  </si>
  <si>
    <t xml:space="preserve">Składki na ubezpiecz. zdrowotne oraz świadczenia dla osób nieobjętych obowiązkiem ubezpieczenia  zdrowotnego </t>
  </si>
  <si>
    <t>POZOSTAŁE ZADANIA W ZAKRESIE POLITYKI SPOŁECZNEJ</t>
  </si>
  <si>
    <t>Zespoły do spraw orzekania o niepełnosprawności</t>
  </si>
  <si>
    <t>RAZEM   WYDATKI BUDŻETOWE</t>
  </si>
  <si>
    <t>Składki na ubezpieczenia zdrowotne</t>
  </si>
  <si>
    <t>KLASYFIKACJA  DOCHODU BUDŻETOWEGO</t>
  </si>
  <si>
    <t xml:space="preserve">KLASYFIKACJA  WYDATKU  BUDŻETOWEGO  </t>
  </si>
  <si>
    <t>Nagrody i wydatki osobowe nie zaliczane do wynagrodzeń</t>
  </si>
  <si>
    <t>w  sprawie   Budżetu  Powiatu  Toruńskiego  na  rok  2005  .</t>
  </si>
  <si>
    <t>DOCHODY  I  WYDATKI  W  RAMACH  DOTACJI  CELOWYCH  NA  ZADANIA BIEŻĄCE  Z  ZAKRESU   ADMINISTRACJI  PAŃSTWOWEJ  WYKONYWANE  PRZEZ  POWIAT   - 2005 ROK .</t>
  </si>
  <si>
    <t xml:space="preserve">DOCHODY  BUDŻETOWE -2005 </t>
  </si>
  <si>
    <t>Opracowania  geodezyjne i kartograficzne</t>
  </si>
  <si>
    <t xml:space="preserve">Koszty  postepowania  sądowego  i  prokuratorskiego </t>
  </si>
  <si>
    <t>Opracowania  geodezyjne i kartograficzne .</t>
  </si>
  <si>
    <t>Wynagrodzenia  bezosobowe</t>
  </si>
  <si>
    <t>Zakup  usług  remontowych</t>
  </si>
  <si>
    <t xml:space="preserve">WYDATKI BUDŻETOWE   NA ROK 2005 </t>
  </si>
  <si>
    <t xml:space="preserve">Zmiany </t>
  </si>
  <si>
    <t xml:space="preserve">plan  po  zmianach </t>
  </si>
  <si>
    <t xml:space="preserve">dochody </t>
  </si>
  <si>
    <t xml:space="preserve">Kary  i  odszkodowania  wypłacone  na  rzecz  osób  fizycznych </t>
  </si>
  <si>
    <t xml:space="preserve">Załącznik  nr  12  do  uchwały  Rady  Powiatu  Toruńskiego </t>
  </si>
  <si>
    <t xml:space="preserve">zmiany </t>
  </si>
  <si>
    <t xml:space="preserve">wydatki </t>
  </si>
  <si>
    <t xml:space="preserve">Pomoc  dla  repatriantów </t>
  </si>
  <si>
    <t xml:space="preserve">Pomoc   dla  repatriantów </t>
  </si>
  <si>
    <t xml:space="preserve">Wynagrodzenia  bezosobowe </t>
  </si>
  <si>
    <t xml:space="preserve">Ośrodki  wsparcia </t>
  </si>
  <si>
    <t xml:space="preserve">POMOC  SPOŁECZNA  </t>
  </si>
  <si>
    <t>POMOC SPOŁECZNA</t>
  </si>
  <si>
    <t xml:space="preserve">w  tym  :ŚDS w  Osieku  -  DPS  Dobrzejewice </t>
  </si>
  <si>
    <t>Nagrody i wydatki osobowe nie zaliczane do wynagr.</t>
  </si>
  <si>
    <t>Zakup środków żywności</t>
  </si>
  <si>
    <t>Zakup leków i materiałów medycznych</t>
  </si>
  <si>
    <t>Zakup usług remontowych</t>
  </si>
  <si>
    <t>Różne opłaty i składki</t>
  </si>
  <si>
    <t xml:space="preserve">Wydatki  inwestycyjne  jednostek  budżetowych 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</si>
  <si>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</si>
  <si>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BEZPIECZEŃSTWO  PUBLICZNE  I  OCHRONA  PRZECIWPOŻAROWA </t>
  </si>
  <si>
    <t xml:space="preserve">Obrona  cywilna </t>
  </si>
  <si>
    <t xml:space="preserve">Wydatki na  zakupy   inwestycyjne  jednostek  budżetowych </t>
  </si>
  <si>
    <t xml:space="preserve">Zakup usług zdrowotnych </t>
  </si>
  <si>
    <t xml:space="preserve">zmiana  na  dzień 23.11.2005  r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</si>
</sst>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3" fontId="1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1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3" fontId="0" fillId="0" borderId="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 wrapText="1" shrinkToFit="1"/>
    </xf>
    <xf numFmtId="3" fontId="7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 wrapText="1" shrinkToFit="1"/>
    </xf>
    <xf numFmtId="3" fontId="0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left" vertical="center" wrapText="1" shrinkToFit="1"/>
    </xf>
    <xf numFmtId="3" fontId="6" fillId="0" borderId="0" xfId="0" applyNumberFormat="1" applyFont="1" applyBorder="1" applyAlignment="1">
      <alignment horizontal="right" vertical="center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7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3" fontId="0" fillId="0" borderId="0" xfId="0" applyNumberFormat="1" applyFont="1" applyBorder="1" applyAlignment="1">
      <alignment vertical="center" shrinkToFit="1"/>
    </xf>
    <xf numFmtId="1" fontId="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 wrapText="1" shrinkToFit="1"/>
    </xf>
    <xf numFmtId="3" fontId="6" fillId="0" borderId="0" xfId="0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 wrapText="1" shrinkToFit="1"/>
    </xf>
    <xf numFmtId="3" fontId="6" fillId="0" borderId="0" xfId="0" applyNumberFormat="1" applyFont="1" applyAlignment="1">
      <alignment vertical="center" shrinkToFit="1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 wrapText="1" shrinkToFit="1"/>
    </xf>
    <xf numFmtId="3" fontId="7" fillId="0" borderId="0" xfId="0" applyNumberFormat="1" applyFont="1" applyAlignment="1">
      <alignment vertical="center" shrinkToFi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11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3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Fill="1" applyBorder="1" applyAlignment="1">
      <alignment vertical="center" wrapText="1" shrinkToFit="1"/>
    </xf>
    <xf numFmtId="3" fontId="7" fillId="0" borderId="0" xfId="0" applyNumberFormat="1" applyFont="1" applyBorder="1" applyAlignment="1">
      <alignment vertical="center" wrapText="1" shrinkToFit="1"/>
    </xf>
    <xf numFmtId="3" fontId="0" fillId="0" borderId="0" xfId="0" applyNumberFormat="1" applyFont="1" applyBorder="1" applyAlignment="1">
      <alignment horizontal="right" vertical="center" wrapText="1" shrinkToFit="1"/>
    </xf>
    <xf numFmtId="3" fontId="6" fillId="0" borderId="0" xfId="0" applyNumberFormat="1" applyFont="1" applyBorder="1" applyAlignment="1">
      <alignment horizontal="right" vertical="center" wrapText="1" shrinkToFit="1"/>
    </xf>
    <xf numFmtId="3" fontId="0" fillId="0" borderId="0" xfId="0" applyNumberFormat="1" applyFont="1" applyBorder="1" applyAlignment="1">
      <alignment vertical="center" wrapText="1" shrinkToFit="1"/>
    </xf>
    <xf numFmtId="3" fontId="6" fillId="0" borderId="0" xfId="0" applyNumberFormat="1" applyFont="1" applyBorder="1" applyAlignment="1">
      <alignment vertical="center" wrapText="1" shrinkToFit="1"/>
    </xf>
    <xf numFmtId="3" fontId="6" fillId="0" borderId="0" xfId="0" applyNumberFormat="1" applyFont="1" applyAlignment="1">
      <alignment vertical="center" wrapText="1" shrinkToFit="1"/>
    </xf>
    <xf numFmtId="3" fontId="7" fillId="0" borderId="0" xfId="0" applyNumberFormat="1" applyFont="1" applyAlignment="1">
      <alignment vertical="center" wrapText="1" shrinkToFit="1"/>
    </xf>
    <xf numFmtId="0" fontId="2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vertical="center" wrapText="1" shrinkToFit="1"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1" fontId="8" fillId="0" borderId="0" xfId="0" applyNumberFormat="1" applyFont="1" applyAlignment="1">
      <alignment vertical="center" wrapText="1" shrinkToFit="1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wrapText="1"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 wrapText="1" shrinkToFit="1"/>
    </xf>
    <xf numFmtId="0" fontId="7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 wrapText="1" shrinkToFit="1"/>
    </xf>
    <xf numFmtId="0" fontId="6" fillId="0" borderId="0" xfId="0" applyFont="1" applyAlignment="1">
      <alignment/>
    </xf>
    <xf numFmtId="1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" fontId="1" fillId="0" borderId="0" xfId="0" applyNumberFormat="1" applyFont="1" applyAlignment="1">
      <alignment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56"/>
  <sheetViews>
    <sheetView tabSelected="1" workbookViewId="0" topLeftCell="A72">
      <selection activeCell="F77" sqref="F77"/>
    </sheetView>
  </sheetViews>
  <sheetFormatPr defaultColWidth="9.00390625" defaultRowHeight="12.75" outlineLevelRow="2"/>
  <cols>
    <col min="1" max="1" width="4.00390625" style="11" bestFit="1" customWidth="1"/>
    <col min="2" max="2" width="5.75390625" style="12" bestFit="1" customWidth="1"/>
    <col min="3" max="3" width="4.375" style="11" bestFit="1" customWidth="1"/>
    <col min="4" max="4" width="41.875" style="6" customWidth="1"/>
    <col min="5" max="5" width="11.25390625" style="29" customWidth="1"/>
    <col min="6" max="6" width="7.75390625" style="81" customWidth="1"/>
    <col min="7" max="7" width="9.625" style="82" customWidth="1"/>
    <col min="8" max="16384" width="9.125" style="1" customWidth="1"/>
  </cols>
  <sheetData>
    <row r="1" ht="24.75" customHeight="1">
      <c r="D1" s="23" t="s">
        <v>59</v>
      </c>
    </row>
    <row r="2" ht="14.25">
      <c r="D2" s="23" t="s">
        <v>46</v>
      </c>
    </row>
    <row r="3" ht="14.25">
      <c r="D3" s="23"/>
    </row>
    <row r="4" ht="14.25">
      <c r="D4" s="6" t="s">
        <v>80</v>
      </c>
    </row>
    <row r="6" ht="63.75">
      <c r="D6" s="22" t="s">
        <v>47</v>
      </c>
    </row>
    <row r="7" ht="15" thickBot="1">
      <c r="D7" s="22"/>
    </row>
    <row r="8" ht="15" thickBot="1">
      <c r="D8" s="80" t="s">
        <v>48</v>
      </c>
    </row>
    <row r="9" spans="1:246" s="4" customFormat="1" ht="15" thickBot="1">
      <c r="A9" s="13"/>
      <c r="B9" s="14"/>
      <c r="C9" s="13"/>
      <c r="D9" s="8"/>
      <c r="E9" s="30"/>
      <c r="F9" s="83"/>
      <c r="G9" s="8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s="2" customFormat="1" ht="30.75" thickBot="1">
      <c r="A10" s="15" t="s">
        <v>13</v>
      </c>
      <c r="B10" s="16" t="s">
        <v>15</v>
      </c>
      <c r="C10" s="15" t="s">
        <v>16</v>
      </c>
      <c r="D10" s="9" t="s">
        <v>43</v>
      </c>
      <c r="E10" s="31" t="s">
        <v>57</v>
      </c>
      <c r="F10" s="31" t="s">
        <v>55</v>
      </c>
      <c r="G10" s="98" t="s">
        <v>56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4.25">
      <c r="A11" s="17"/>
      <c r="B11" s="14"/>
      <c r="C11" s="13"/>
      <c r="D11" s="8"/>
      <c r="E11" s="30"/>
      <c r="F11" s="83"/>
      <c r="G11" s="8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s="4" customFormat="1" ht="14.25">
      <c r="A12" s="13"/>
      <c r="B12" s="14"/>
      <c r="C12" s="13"/>
      <c r="D12" s="8"/>
      <c r="E12" s="30"/>
      <c r="F12" s="83"/>
      <c r="G12" s="8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7" s="5" customFormat="1" ht="15">
      <c r="A13" s="18" t="s">
        <v>0</v>
      </c>
      <c r="B13" s="19"/>
      <c r="C13" s="18"/>
      <c r="D13" s="10" t="s">
        <v>2</v>
      </c>
      <c r="E13" s="32">
        <f>E15</f>
        <v>35000</v>
      </c>
      <c r="F13" s="85">
        <f>F15</f>
        <v>0</v>
      </c>
      <c r="G13" s="86">
        <f>E13+F13</f>
        <v>35000</v>
      </c>
    </row>
    <row r="14" spans="5:6" ht="14.25">
      <c r="E14" s="33"/>
      <c r="F14" s="87"/>
    </row>
    <row r="15" spans="1:7" s="2" customFormat="1" ht="15">
      <c r="A15" s="20"/>
      <c r="B15" s="21" t="s">
        <v>1</v>
      </c>
      <c r="C15" s="20"/>
      <c r="D15" s="7" t="s">
        <v>14</v>
      </c>
      <c r="E15" s="34">
        <f>SUM(E16:E17)</f>
        <v>35000</v>
      </c>
      <c r="F15" s="88">
        <f>SUM(F16:F17)</f>
        <v>0</v>
      </c>
      <c r="G15" s="86">
        <f>E15+F15</f>
        <v>35000</v>
      </c>
    </row>
    <row r="16" spans="5:7" ht="14.25">
      <c r="E16" s="33"/>
      <c r="F16" s="87"/>
      <c r="G16" s="86"/>
    </row>
    <row r="17" spans="3:7" ht="51">
      <c r="C17" s="11">
        <v>2110</v>
      </c>
      <c r="D17" s="6" t="s">
        <v>18</v>
      </c>
      <c r="E17" s="33">
        <v>35000</v>
      </c>
      <c r="F17" s="87"/>
      <c r="G17" s="86">
        <f>E17+F17</f>
        <v>35000</v>
      </c>
    </row>
    <row r="18" spans="5:7" ht="14.25">
      <c r="E18" s="33"/>
      <c r="F18" s="87"/>
      <c r="G18" s="86"/>
    </row>
    <row r="19" spans="1:7" s="5" customFormat="1" ht="15">
      <c r="A19" s="18">
        <v>700</v>
      </c>
      <c r="B19" s="19"/>
      <c r="C19" s="18"/>
      <c r="D19" s="10" t="s">
        <v>3</v>
      </c>
      <c r="E19" s="32">
        <f>SUM(E21)</f>
        <v>67000</v>
      </c>
      <c r="F19" s="85">
        <f>SUM(F21)</f>
        <v>0</v>
      </c>
      <c r="G19" s="86">
        <f>E19+F19</f>
        <v>67000</v>
      </c>
    </row>
    <row r="20" spans="1:7" s="5" customFormat="1" ht="15">
      <c r="A20" s="18"/>
      <c r="B20" s="19"/>
      <c r="C20" s="18"/>
      <c r="D20" s="10"/>
      <c r="E20" s="32"/>
      <c r="F20" s="85"/>
      <c r="G20" s="86"/>
    </row>
    <row r="21" spans="1:7" s="2" customFormat="1" ht="15">
      <c r="A21" s="20"/>
      <c r="B21" s="21">
        <v>70005</v>
      </c>
      <c r="C21" s="20"/>
      <c r="D21" s="7" t="s">
        <v>4</v>
      </c>
      <c r="E21" s="34">
        <f>SUM(E23)</f>
        <v>67000</v>
      </c>
      <c r="F21" s="88">
        <f>SUM(F23)</f>
        <v>0</v>
      </c>
      <c r="G21" s="86">
        <f>E21+F21</f>
        <v>67000</v>
      </c>
    </row>
    <row r="22" spans="5:7" ht="14.25">
      <c r="E22" s="33"/>
      <c r="F22" s="87"/>
      <c r="G22" s="86"/>
    </row>
    <row r="23" spans="3:7" ht="51">
      <c r="C23" s="11">
        <v>2110</v>
      </c>
      <c r="D23" s="6" t="s">
        <v>18</v>
      </c>
      <c r="E23" s="33">
        <v>67000</v>
      </c>
      <c r="F23" s="87"/>
      <c r="G23" s="86">
        <f>E23+F23</f>
        <v>67000</v>
      </c>
    </row>
    <row r="24" spans="5:7" ht="14.25">
      <c r="E24" s="33"/>
      <c r="F24" s="87"/>
      <c r="G24" s="86"/>
    </row>
    <row r="25" spans="1:7" s="5" customFormat="1" ht="15">
      <c r="A25" s="18">
        <v>710</v>
      </c>
      <c r="B25" s="19"/>
      <c r="C25" s="18"/>
      <c r="D25" s="10" t="s">
        <v>5</v>
      </c>
      <c r="E25" s="32">
        <f>E35+E27+E31</f>
        <v>249900</v>
      </c>
      <c r="F25" s="85">
        <f>F35+F27+F31</f>
        <v>0</v>
      </c>
      <c r="G25" s="86">
        <f>E25+F25</f>
        <v>249900</v>
      </c>
    </row>
    <row r="26" spans="5:7" ht="14.25">
      <c r="E26" s="33"/>
      <c r="F26" s="87"/>
      <c r="G26" s="86"/>
    </row>
    <row r="27" spans="1:7" s="2" customFormat="1" ht="15">
      <c r="A27" s="20"/>
      <c r="B27" s="21">
        <v>71013</v>
      </c>
      <c r="C27" s="20"/>
      <c r="D27" s="7" t="s">
        <v>6</v>
      </c>
      <c r="E27" s="34">
        <f>SUM(E28:E29)</f>
        <v>50000</v>
      </c>
      <c r="F27" s="88">
        <f>SUM(F28:F29)</f>
        <v>0</v>
      </c>
      <c r="G27" s="86">
        <f>E27+F27</f>
        <v>50000</v>
      </c>
    </row>
    <row r="28" spans="5:7" ht="14.25">
      <c r="E28" s="33"/>
      <c r="F28" s="87"/>
      <c r="G28" s="86"/>
    </row>
    <row r="29" spans="3:7" ht="51">
      <c r="C29" s="11">
        <v>2110</v>
      </c>
      <c r="D29" s="6" t="s">
        <v>18</v>
      </c>
      <c r="E29" s="33">
        <v>50000</v>
      </c>
      <c r="F29" s="87"/>
      <c r="G29" s="86">
        <f>E29+F29</f>
        <v>50000</v>
      </c>
    </row>
    <row r="30" spans="5:7" ht="14.25">
      <c r="E30" s="33"/>
      <c r="F30" s="87"/>
      <c r="G30" s="86"/>
    </row>
    <row r="31" spans="1:7" s="2" customFormat="1" ht="15">
      <c r="A31" s="20"/>
      <c r="B31" s="21">
        <v>71014</v>
      </c>
      <c r="C31" s="20"/>
      <c r="D31" s="7" t="s">
        <v>49</v>
      </c>
      <c r="E31" s="34">
        <f>SUM(E32:E33)</f>
        <v>1000</v>
      </c>
      <c r="F31" s="88">
        <f>SUM(F32:F33)</f>
        <v>0</v>
      </c>
      <c r="G31" s="86">
        <f>E31+F31</f>
        <v>1000</v>
      </c>
    </row>
    <row r="32" spans="5:7" ht="14.25">
      <c r="E32" s="33"/>
      <c r="F32" s="87"/>
      <c r="G32" s="86"/>
    </row>
    <row r="33" spans="3:7" ht="51">
      <c r="C33" s="11">
        <v>2110</v>
      </c>
      <c r="D33" s="6" t="s">
        <v>18</v>
      </c>
      <c r="E33" s="33">
        <v>1000</v>
      </c>
      <c r="F33" s="87"/>
      <c r="G33" s="86">
        <f>E33+F33</f>
        <v>1000</v>
      </c>
    </row>
    <row r="34" spans="5:7" ht="14.25">
      <c r="E34" s="33"/>
      <c r="F34" s="87"/>
      <c r="G34" s="86"/>
    </row>
    <row r="35" spans="1:7" s="2" customFormat="1" ht="15">
      <c r="A35" s="20"/>
      <c r="B35" s="21">
        <v>71015</v>
      </c>
      <c r="C35" s="20"/>
      <c r="D35" s="7" t="s">
        <v>7</v>
      </c>
      <c r="E35" s="34">
        <f>SUM(E36:E38)</f>
        <v>198900</v>
      </c>
      <c r="F35" s="88">
        <f>SUM(F36:F38)</f>
        <v>0</v>
      </c>
      <c r="G35" s="86">
        <f>E35+F35</f>
        <v>198900</v>
      </c>
    </row>
    <row r="36" spans="1:7" s="2" customFormat="1" ht="14.25">
      <c r="A36" s="20"/>
      <c r="B36" s="21"/>
      <c r="C36" s="20"/>
      <c r="D36" s="7"/>
      <c r="E36" s="33"/>
      <c r="F36" s="87"/>
      <c r="G36" s="86"/>
    </row>
    <row r="37" spans="1:7" s="2" customFormat="1" ht="51">
      <c r="A37" s="20"/>
      <c r="B37" s="21"/>
      <c r="C37" s="11">
        <v>2110</v>
      </c>
      <c r="D37" s="6" t="s">
        <v>18</v>
      </c>
      <c r="E37" s="33">
        <v>198900</v>
      </c>
      <c r="F37" s="87"/>
      <c r="G37" s="86">
        <f>E37+F37</f>
        <v>198900</v>
      </c>
    </row>
    <row r="38" spans="1:7" s="2" customFormat="1" ht="14.25">
      <c r="A38" s="20"/>
      <c r="B38" s="21"/>
      <c r="C38" s="11"/>
      <c r="D38" s="6"/>
      <c r="E38" s="33"/>
      <c r="F38" s="87"/>
      <c r="G38" s="86"/>
    </row>
    <row r="39" spans="1:7" s="5" customFormat="1" ht="15">
      <c r="A39" s="18">
        <v>750</v>
      </c>
      <c r="B39" s="19"/>
      <c r="C39" s="18"/>
      <c r="D39" s="10" t="s">
        <v>8</v>
      </c>
      <c r="E39" s="32">
        <f>E41+E45</f>
        <v>220600</v>
      </c>
      <c r="F39" s="85">
        <f>F41+F45</f>
        <v>0</v>
      </c>
      <c r="G39" s="86">
        <f>E39+F39</f>
        <v>220600</v>
      </c>
    </row>
    <row r="40" spans="5:7" ht="14.25">
      <c r="E40" s="33"/>
      <c r="F40" s="87"/>
      <c r="G40" s="86"/>
    </row>
    <row r="41" spans="1:7" s="2" customFormat="1" ht="15">
      <c r="A41" s="20"/>
      <c r="B41" s="21">
        <v>75011</v>
      </c>
      <c r="C41" s="20"/>
      <c r="D41" s="7" t="s">
        <v>9</v>
      </c>
      <c r="E41" s="34">
        <f>SUM(E42:E43)</f>
        <v>185600</v>
      </c>
      <c r="F41" s="88">
        <f>SUM(F42:F43)</f>
        <v>0</v>
      </c>
      <c r="G41" s="86">
        <f>E41+F41</f>
        <v>185600</v>
      </c>
    </row>
    <row r="42" spans="5:7" ht="14.25">
      <c r="E42" s="33"/>
      <c r="F42" s="87"/>
      <c r="G42" s="86"/>
    </row>
    <row r="43" spans="3:7" ht="51">
      <c r="C43" s="11">
        <v>2110</v>
      </c>
      <c r="D43" s="6" t="s">
        <v>18</v>
      </c>
      <c r="E43" s="33">
        <v>185600</v>
      </c>
      <c r="F43" s="87"/>
      <c r="G43" s="86">
        <f>E43+F43</f>
        <v>185600</v>
      </c>
    </row>
    <row r="44" spans="5:7" ht="14.25">
      <c r="E44" s="33"/>
      <c r="F44" s="87"/>
      <c r="G44" s="86"/>
    </row>
    <row r="45" spans="1:7" s="2" customFormat="1" ht="15">
      <c r="A45" s="20"/>
      <c r="B45" s="21">
        <v>75045</v>
      </c>
      <c r="C45" s="20"/>
      <c r="D45" s="7" t="s">
        <v>10</v>
      </c>
      <c r="E45" s="34">
        <f>SUM(E47)</f>
        <v>35000</v>
      </c>
      <c r="F45" s="34">
        <f>SUM(F47)</f>
        <v>0</v>
      </c>
      <c r="G45" s="86">
        <f>E45+F45</f>
        <v>35000</v>
      </c>
    </row>
    <row r="46" spans="1:7" s="2" customFormat="1" ht="14.25">
      <c r="A46" s="20"/>
      <c r="B46" s="21"/>
      <c r="C46" s="20"/>
      <c r="D46" s="7"/>
      <c r="E46" s="33"/>
      <c r="F46" s="87"/>
      <c r="G46" s="86"/>
    </row>
    <row r="47" spans="3:7" ht="51">
      <c r="C47" s="11">
        <v>2110</v>
      </c>
      <c r="D47" s="6" t="s">
        <v>18</v>
      </c>
      <c r="E47" s="33">
        <v>35000</v>
      </c>
      <c r="F47" s="87"/>
      <c r="G47" s="86">
        <f>E47+F47</f>
        <v>35000</v>
      </c>
    </row>
    <row r="48" spans="5:7" ht="14.25">
      <c r="E48" s="33"/>
      <c r="F48" s="87"/>
      <c r="G48" s="86"/>
    </row>
    <row r="49" spans="1:7" ht="22.5">
      <c r="A49" s="125">
        <v>754</v>
      </c>
      <c r="B49" s="10"/>
      <c r="C49" s="125"/>
      <c r="D49" s="19" t="s">
        <v>76</v>
      </c>
      <c r="E49" s="78">
        <f>SUM(E51)</f>
        <v>11800</v>
      </c>
      <c r="F49" s="38">
        <f>SUM(F51)</f>
        <v>0</v>
      </c>
      <c r="G49" s="86">
        <f>E49+F49</f>
        <v>11800</v>
      </c>
    </row>
    <row r="50" spans="1:7" ht="12.75">
      <c r="A50" s="122"/>
      <c r="B50" s="6"/>
      <c r="C50" s="122"/>
      <c r="D50" s="12"/>
      <c r="E50" s="75"/>
      <c r="F50" s="89"/>
      <c r="G50" s="86"/>
    </row>
    <row r="51" spans="1:7" ht="12.75">
      <c r="A51" s="126"/>
      <c r="B51" s="7">
        <v>75414</v>
      </c>
      <c r="C51" s="126"/>
      <c r="D51" s="21" t="s">
        <v>77</v>
      </c>
      <c r="E51" s="75">
        <f>SUM(E53)</f>
        <v>11800</v>
      </c>
      <c r="F51" s="38">
        <f>SUM(F53)</f>
        <v>0</v>
      </c>
      <c r="G51" s="86">
        <f>E51+F51</f>
        <v>11800</v>
      </c>
    </row>
    <row r="52" spans="1:7" ht="12.75">
      <c r="A52" s="122"/>
      <c r="B52" s="6"/>
      <c r="C52" s="122"/>
      <c r="D52" s="12"/>
      <c r="E52" s="38"/>
      <c r="F52" s="89"/>
      <c r="G52" s="86"/>
    </row>
    <row r="53" spans="1:7" ht="45">
      <c r="A53" s="122"/>
      <c r="B53" s="6"/>
      <c r="C53" s="11">
        <v>6410</v>
      </c>
      <c r="D53" s="12" t="s">
        <v>75</v>
      </c>
      <c r="E53" s="38">
        <v>11800</v>
      </c>
      <c r="F53" s="89"/>
      <c r="G53" s="86">
        <f>E53+F53</f>
        <v>11800</v>
      </c>
    </row>
    <row r="54" spans="5:7" ht="14.25">
      <c r="E54" s="33"/>
      <c r="F54" s="87"/>
      <c r="G54" s="86"/>
    </row>
    <row r="55" spans="1:7" s="5" customFormat="1" ht="15">
      <c r="A55" s="18">
        <v>851</v>
      </c>
      <c r="B55" s="19"/>
      <c r="C55" s="18"/>
      <c r="D55" s="10" t="s">
        <v>11</v>
      </c>
      <c r="E55" s="32">
        <f>E57</f>
        <v>1284000</v>
      </c>
      <c r="F55" s="85">
        <f>F57</f>
        <v>0</v>
      </c>
      <c r="G55" s="86">
        <f>E55+F55</f>
        <v>1284000</v>
      </c>
    </row>
    <row r="56" spans="1:7" s="5" customFormat="1" ht="15">
      <c r="A56" s="18"/>
      <c r="B56" s="19"/>
      <c r="C56" s="18"/>
      <c r="D56" s="10"/>
      <c r="E56" s="32"/>
      <c r="F56" s="85"/>
      <c r="G56" s="86"/>
    </row>
    <row r="57" spans="1:7" s="2" customFormat="1" ht="39">
      <c r="A57" s="20"/>
      <c r="B57" s="21">
        <v>85156</v>
      </c>
      <c r="C57" s="20"/>
      <c r="D57" s="7" t="s">
        <v>19</v>
      </c>
      <c r="E57" s="34">
        <f>SUM(E58:E59)</f>
        <v>1284000</v>
      </c>
      <c r="F57" s="88">
        <f>SUM(F58:F59)</f>
        <v>0</v>
      </c>
      <c r="G57" s="86">
        <f>E57+F57</f>
        <v>1284000</v>
      </c>
    </row>
    <row r="58" spans="5:7" ht="14.25">
      <c r="E58" s="33"/>
      <c r="F58" s="87"/>
      <c r="G58" s="86"/>
    </row>
    <row r="59" spans="3:7" ht="51">
      <c r="C59" s="11">
        <v>2110</v>
      </c>
      <c r="D59" s="6" t="s">
        <v>18</v>
      </c>
      <c r="E59" s="33">
        <v>1284000</v>
      </c>
      <c r="F59" s="87"/>
      <c r="G59" s="86">
        <f>E59+F59</f>
        <v>1284000</v>
      </c>
    </row>
    <row r="60" spans="5:7" ht="14.25">
      <c r="E60" s="33"/>
      <c r="F60" s="87"/>
      <c r="G60" s="86"/>
    </row>
    <row r="61" spans="1:7" s="28" customFormat="1" ht="15">
      <c r="A61" s="24">
        <v>852</v>
      </c>
      <c r="B61" s="25"/>
      <c r="C61" s="26"/>
      <c r="D61" s="27" t="s">
        <v>66</v>
      </c>
      <c r="E61" s="32">
        <f>E63</f>
        <v>148000</v>
      </c>
      <c r="F61" s="111">
        <f>F63</f>
        <v>0</v>
      </c>
      <c r="G61" s="86">
        <f>E61+F61</f>
        <v>148000</v>
      </c>
    </row>
    <row r="62" spans="1:7" s="2" customFormat="1" ht="14.25">
      <c r="A62" s="20"/>
      <c r="B62" s="21"/>
      <c r="C62" s="20"/>
      <c r="D62" s="7"/>
      <c r="E62" s="33"/>
      <c r="F62" s="110"/>
      <c r="G62" s="86"/>
    </row>
    <row r="63" spans="1:7" s="2" customFormat="1" ht="15">
      <c r="A63" s="20"/>
      <c r="B63" s="21">
        <v>85203</v>
      </c>
      <c r="C63" s="20"/>
      <c r="D63" s="7" t="s">
        <v>65</v>
      </c>
      <c r="E63" s="34">
        <f>SUM(E65:E67)</f>
        <v>148000</v>
      </c>
      <c r="F63" s="124">
        <f>SUM(F65:F67)</f>
        <v>0</v>
      </c>
      <c r="G63" s="86">
        <f>E63+F63</f>
        <v>148000</v>
      </c>
    </row>
    <row r="64" spans="5:7" ht="14.25">
      <c r="E64" s="33"/>
      <c r="F64" s="87"/>
      <c r="G64" s="86"/>
    </row>
    <row r="65" spans="3:7" ht="51">
      <c r="C65" s="11">
        <v>2110</v>
      </c>
      <c r="D65" s="6" t="s">
        <v>18</v>
      </c>
      <c r="E65" s="33">
        <v>131700</v>
      </c>
      <c r="F65" s="108"/>
      <c r="G65" s="86">
        <f>E65+F65</f>
        <v>131700</v>
      </c>
    </row>
    <row r="66" spans="5:7" ht="14.25">
      <c r="E66" s="33"/>
      <c r="F66" s="108"/>
      <c r="G66" s="86"/>
    </row>
    <row r="67" spans="1:8" ht="45">
      <c r="A67" s="122"/>
      <c r="B67" s="6"/>
      <c r="C67" s="11">
        <v>6410</v>
      </c>
      <c r="D67" s="12" t="s">
        <v>75</v>
      </c>
      <c r="E67" s="123">
        <v>16300</v>
      </c>
      <c r="F67" s="123"/>
      <c r="G67" s="86">
        <f>E67+F67</f>
        <v>16300</v>
      </c>
      <c r="H67" s="123"/>
    </row>
    <row r="68" spans="1:8" ht="12.75">
      <c r="A68" s="122"/>
      <c r="B68" s="6"/>
      <c r="D68" s="12"/>
      <c r="E68" s="123"/>
      <c r="F68" s="123"/>
      <c r="G68" s="86"/>
      <c r="H68" s="123"/>
    </row>
    <row r="69" spans="1:7" s="28" customFormat="1" ht="26.25">
      <c r="A69" s="24">
        <v>853</v>
      </c>
      <c r="B69" s="25"/>
      <c r="C69" s="26"/>
      <c r="D69" s="27" t="s">
        <v>20</v>
      </c>
      <c r="E69" s="32">
        <f>E71+E75</f>
        <v>102404</v>
      </c>
      <c r="F69" s="32">
        <f>F71+F75</f>
        <v>4944</v>
      </c>
      <c r="G69" s="86">
        <f>E69+F69</f>
        <v>107348</v>
      </c>
    </row>
    <row r="70" spans="1:7" s="2" customFormat="1" ht="14.25">
      <c r="A70" s="20"/>
      <c r="B70" s="21"/>
      <c r="C70" s="20"/>
      <c r="D70" s="7"/>
      <c r="E70" s="33"/>
      <c r="F70" s="87"/>
      <c r="G70" s="86"/>
    </row>
    <row r="71" spans="1:7" s="2" customFormat="1" ht="26.25">
      <c r="A71" s="20"/>
      <c r="B71" s="21">
        <v>85321</v>
      </c>
      <c r="C71" s="20"/>
      <c r="D71" s="7" t="s">
        <v>17</v>
      </c>
      <c r="E71" s="34">
        <f>SUM(E72:E73)</f>
        <v>73000</v>
      </c>
      <c r="F71" s="88">
        <f>SUM(F72:F73)</f>
        <v>0</v>
      </c>
      <c r="G71" s="86">
        <f>E71+F71</f>
        <v>73000</v>
      </c>
    </row>
    <row r="72" spans="5:7" ht="14.25">
      <c r="E72" s="33"/>
      <c r="F72" s="87"/>
      <c r="G72" s="86"/>
    </row>
    <row r="73" spans="3:7" ht="51">
      <c r="C73" s="11">
        <v>2110</v>
      </c>
      <c r="D73" s="6" t="s">
        <v>18</v>
      </c>
      <c r="E73" s="33">
        <v>73000</v>
      </c>
      <c r="F73" s="87"/>
      <c r="G73" s="86">
        <f>E73+F73</f>
        <v>73000</v>
      </c>
    </row>
    <row r="74" spans="5:7" ht="14.25">
      <c r="E74" s="33"/>
      <c r="F74" s="87"/>
      <c r="G74" s="86"/>
    </row>
    <row r="75" spans="1:7" s="2" customFormat="1" ht="15">
      <c r="A75" s="20"/>
      <c r="B75" s="21">
        <v>85334</v>
      </c>
      <c r="C75" s="20"/>
      <c r="D75" s="7" t="s">
        <v>62</v>
      </c>
      <c r="E75" s="34">
        <f>SUM(E76:E77)</f>
        <v>29404</v>
      </c>
      <c r="F75" s="88">
        <f>SUM(F76:F77)</f>
        <v>4944</v>
      </c>
      <c r="G75" s="86">
        <f>E75+F75</f>
        <v>34348</v>
      </c>
    </row>
    <row r="76" spans="5:7" ht="14.25">
      <c r="E76" s="33"/>
      <c r="F76" s="87"/>
      <c r="G76" s="86"/>
    </row>
    <row r="77" spans="3:7" ht="51">
      <c r="C77" s="11">
        <v>2110</v>
      </c>
      <c r="D77" s="6" t="s">
        <v>18</v>
      </c>
      <c r="E77" s="33">
        <v>29404</v>
      </c>
      <c r="F77" s="87">
        <v>4944</v>
      </c>
      <c r="G77" s="86">
        <f>E77+F77</f>
        <v>34348</v>
      </c>
    </row>
    <row r="78" spans="5:7" ht="14.25">
      <c r="E78" s="33"/>
      <c r="F78" s="87"/>
      <c r="G78" s="86"/>
    </row>
    <row r="79" spans="5:7" ht="14.25">
      <c r="E79" s="33"/>
      <c r="F79" s="87"/>
      <c r="G79" s="86"/>
    </row>
    <row r="80" spans="1:7" s="5" customFormat="1" ht="21" customHeight="1">
      <c r="A80" s="18"/>
      <c r="B80" s="19"/>
      <c r="C80" s="18"/>
      <c r="D80" s="10" t="s">
        <v>12</v>
      </c>
      <c r="E80" s="32">
        <f>E13+E19+E25+E39+E55+E69+E61+E49</f>
        <v>2118704</v>
      </c>
      <c r="F80" s="109">
        <f>F13+F19+F25+F39+F55+F69+F61+F49</f>
        <v>4944</v>
      </c>
      <c r="G80" s="86">
        <f>E80+F80</f>
        <v>2123648</v>
      </c>
    </row>
    <row r="81" ht="15" thickBot="1">
      <c r="G81" s="86"/>
    </row>
    <row r="82" spans="1:7" ht="13.5" thickBot="1">
      <c r="A82" s="35"/>
      <c r="B82" s="36"/>
      <c r="C82" s="37"/>
      <c r="D82" s="79" t="s">
        <v>54</v>
      </c>
      <c r="E82" s="38"/>
      <c r="F82" s="89"/>
      <c r="G82" s="86"/>
    </row>
    <row r="83" spans="1:7" ht="13.5" thickBot="1">
      <c r="A83" s="35"/>
      <c r="B83" s="36"/>
      <c r="C83" s="37"/>
      <c r="D83" s="39"/>
      <c r="E83" s="38"/>
      <c r="F83" s="89"/>
      <c r="G83" s="86"/>
    </row>
    <row r="84" spans="1:7" ht="26.25" thickBot="1">
      <c r="A84" s="40" t="s">
        <v>13</v>
      </c>
      <c r="B84" s="40" t="s">
        <v>15</v>
      </c>
      <c r="C84" s="41" t="s">
        <v>16</v>
      </c>
      <c r="D84" s="42" t="s">
        <v>44</v>
      </c>
      <c r="E84" s="99" t="s">
        <v>61</v>
      </c>
      <c r="F84" s="99" t="s">
        <v>60</v>
      </c>
      <c r="G84" s="100" t="s">
        <v>56</v>
      </c>
    </row>
    <row r="85" spans="1:7" ht="12.75">
      <c r="A85" s="43"/>
      <c r="B85" s="43"/>
      <c r="C85" s="44"/>
      <c r="D85" s="45"/>
      <c r="E85" s="46"/>
      <c r="F85" s="90"/>
      <c r="G85" s="86"/>
    </row>
    <row r="86" spans="1:7" ht="12.75">
      <c r="A86" s="47" t="s">
        <v>0</v>
      </c>
      <c r="B86" s="47"/>
      <c r="C86" s="48"/>
      <c r="D86" s="49" t="s">
        <v>2</v>
      </c>
      <c r="E86" s="50">
        <f>E88</f>
        <v>35000</v>
      </c>
      <c r="F86" s="91">
        <f>F88</f>
        <v>0</v>
      </c>
      <c r="G86" s="86">
        <f>E86+F86</f>
        <v>35000</v>
      </c>
    </row>
    <row r="87" spans="1:7" ht="12.75">
      <c r="A87" s="51"/>
      <c r="B87" s="51"/>
      <c r="C87" s="52"/>
      <c r="D87" s="53"/>
      <c r="E87" s="54"/>
      <c r="F87" s="92"/>
      <c r="G87" s="86"/>
    </row>
    <row r="88" spans="1:7" ht="25.5">
      <c r="A88" s="51"/>
      <c r="B88" s="55" t="s">
        <v>1</v>
      </c>
      <c r="C88" s="52"/>
      <c r="D88" s="56" t="s">
        <v>21</v>
      </c>
      <c r="E88" s="57">
        <f>SUM(E89:E90)</f>
        <v>35000</v>
      </c>
      <c r="F88" s="93">
        <f>SUM(F89:F90)</f>
        <v>0</v>
      </c>
      <c r="G88" s="86">
        <f>E88+F88</f>
        <v>35000</v>
      </c>
    </row>
    <row r="89" spans="1:7" ht="12.75">
      <c r="A89" s="51"/>
      <c r="B89" s="51"/>
      <c r="C89" s="52"/>
      <c r="D89" s="53"/>
      <c r="E89" s="54"/>
      <c r="F89" s="92"/>
      <c r="G89" s="86"/>
    </row>
    <row r="90" spans="1:7" ht="12.75">
      <c r="A90" s="51"/>
      <c r="B90" s="51"/>
      <c r="C90" s="52">
        <v>4300</v>
      </c>
      <c r="D90" s="58" t="s">
        <v>22</v>
      </c>
      <c r="E90" s="54">
        <v>35000</v>
      </c>
      <c r="F90" s="92"/>
      <c r="G90" s="86">
        <f>E90+F90</f>
        <v>35000</v>
      </c>
    </row>
    <row r="91" spans="1:7" ht="12.75">
      <c r="A91" s="51"/>
      <c r="B91" s="51"/>
      <c r="C91" s="52"/>
      <c r="D91" s="59"/>
      <c r="E91" s="54"/>
      <c r="F91" s="92"/>
      <c r="G91" s="86"/>
    </row>
    <row r="92" spans="1:7" ht="12.75">
      <c r="A92" s="47">
        <v>700</v>
      </c>
      <c r="B92" s="47"/>
      <c r="C92" s="48"/>
      <c r="D92" s="60" t="s">
        <v>3</v>
      </c>
      <c r="E92" s="50">
        <f>E94</f>
        <v>67000</v>
      </c>
      <c r="F92" s="91">
        <f>F94</f>
        <v>0</v>
      </c>
      <c r="G92" s="86">
        <f>E92+F92</f>
        <v>67000</v>
      </c>
    </row>
    <row r="93" spans="1:7" ht="12.75">
      <c r="A93" s="51"/>
      <c r="B93" s="51"/>
      <c r="C93" s="52"/>
      <c r="D93" s="61"/>
      <c r="E93" s="62"/>
      <c r="F93" s="94"/>
      <c r="G93" s="86"/>
    </row>
    <row r="94" spans="1:7" ht="12.75">
      <c r="A94" s="55"/>
      <c r="B94" s="55">
        <v>70005</v>
      </c>
      <c r="C94" s="63"/>
      <c r="D94" s="64" t="s">
        <v>4</v>
      </c>
      <c r="E94" s="65">
        <f>SUM(E96:E106)</f>
        <v>67000</v>
      </c>
      <c r="F94" s="65">
        <f>SUM(F96:F106)</f>
        <v>0</v>
      </c>
      <c r="G94" s="86">
        <f>E94+F94</f>
        <v>67000</v>
      </c>
    </row>
    <row r="95" spans="1:7" ht="12.75">
      <c r="A95" s="55"/>
      <c r="B95" s="55"/>
      <c r="C95" s="63"/>
      <c r="D95" s="64"/>
      <c r="E95" s="65"/>
      <c r="F95" s="65"/>
      <c r="G95" s="86"/>
    </row>
    <row r="96" spans="1:7" s="104" customFormat="1" ht="12.75" outlineLevel="2">
      <c r="A96" s="105"/>
      <c r="B96" s="105"/>
      <c r="C96" s="37">
        <v>4170</v>
      </c>
      <c r="D96" s="106" t="s">
        <v>64</v>
      </c>
      <c r="E96" s="38">
        <v>300</v>
      </c>
      <c r="F96" s="107"/>
      <c r="G96" s="86">
        <f>E96+F96</f>
        <v>300</v>
      </c>
    </row>
    <row r="97" spans="1:7" s="104" customFormat="1" ht="12.75" outlineLevel="2">
      <c r="A97" s="105"/>
      <c r="B97" s="105"/>
      <c r="C97" s="37"/>
      <c r="D97" s="106"/>
      <c r="E97" s="38"/>
      <c r="F97" s="107"/>
      <c r="G97" s="86"/>
    </row>
    <row r="98" spans="1:7" s="104" customFormat="1" ht="12.75">
      <c r="A98" s="101"/>
      <c r="B98" s="101"/>
      <c r="C98" s="52">
        <v>4270</v>
      </c>
      <c r="D98" s="102" t="s">
        <v>31</v>
      </c>
      <c r="E98" s="62">
        <v>5000</v>
      </c>
      <c r="F98" s="103"/>
      <c r="G98" s="86">
        <f>E98+F98</f>
        <v>5000</v>
      </c>
    </row>
    <row r="99" spans="1:7" s="104" customFormat="1" ht="12.75">
      <c r="A99" s="101"/>
      <c r="B99" s="101"/>
      <c r="C99" s="52"/>
      <c r="D99" s="102"/>
      <c r="E99" s="62"/>
      <c r="F99" s="103"/>
      <c r="G99" s="103"/>
    </row>
    <row r="100" spans="1:7" ht="12.75">
      <c r="A100" s="51"/>
      <c r="B100" s="51"/>
      <c r="C100" s="52">
        <v>4300</v>
      </c>
      <c r="D100" s="58" t="s">
        <v>22</v>
      </c>
      <c r="E100" s="62">
        <v>29130</v>
      </c>
      <c r="F100" s="94"/>
      <c r="G100" s="86">
        <f>E100+F100</f>
        <v>29130</v>
      </c>
    </row>
    <row r="101" spans="1:7" ht="12.75">
      <c r="A101" s="51"/>
      <c r="B101" s="51"/>
      <c r="C101" s="52"/>
      <c r="D101" s="61"/>
      <c r="E101" s="62"/>
      <c r="F101" s="94"/>
      <c r="G101" s="86"/>
    </row>
    <row r="102" spans="1:7" ht="12.75">
      <c r="A102" s="51"/>
      <c r="B102" s="51"/>
      <c r="C102" s="52">
        <v>4480</v>
      </c>
      <c r="D102" s="61" t="s">
        <v>24</v>
      </c>
      <c r="E102" s="62">
        <v>924</v>
      </c>
      <c r="F102" s="94"/>
      <c r="G102" s="86">
        <f aca="true" t="shared" si="0" ref="G102:G168">E102+F102</f>
        <v>924</v>
      </c>
    </row>
    <row r="103" spans="1:7" ht="12.75">
      <c r="A103" s="51"/>
      <c r="B103" s="51"/>
      <c r="C103" s="52"/>
      <c r="D103" s="61"/>
      <c r="E103" s="62"/>
      <c r="F103" s="94"/>
      <c r="G103" s="86"/>
    </row>
    <row r="104" spans="1:7" ht="25.5">
      <c r="A104" s="51"/>
      <c r="B104" s="51"/>
      <c r="C104" s="52">
        <v>4610</v>
      </c>
      <c r="D104" s="61" t="s">
        <v>50</v>
      </c>
      <c r="E104" s="62">
        <v>1646</v>
      </c>
      <c r="F104" s="94"/>
      <c r="G104" s="86">
        <f t="shared" si="0"/>
        <v>1646</v>
      </c>
    </row>
    <row r="105" spans="1:7" ht="12.75">
      <c r="A105" s="51"/>
      <c r="B105" s="51"/>
      <c r="C105" s="52"/>
      <c r="D105" s="61"/>
      <c r="E105" s="62"/>
      <c r="F105" s="94"/>
      <c r="G105" s="86"/>
    </row>
    <row r="106" spans="1:7" ht="25.5">
      <c r="A106" s="51"/>
      <c r="B106" s="51"/>
      <c r="C106" s="52">
        <v>4590</v>
      </c>
      <c r="D106" s="61" t="s">
        <v>58</v>
      </c>
      <c r="E106" s="62">
        <v>30000</v>
      </c>
      <c r="F106" s="94"/>
      <c r="G106" s="86">
        <f t="shared" si="0"/>
        <v>30000</v>
      </c>
    </row>
    <row r="107" spans="1:7" ht="12.75">
      <c r="A107" s="51"/>
      <c r="B107" s="51"/>
      <c r="C107" s="52"/>
      <c r="D107" s="61"/>
      <c r="E107" s="62"/>
      <c r="F107" s="94"/>
      <c r="G107" s="86"/>
    </row>
    <row r="108" spans="1:7" ht="12.75">
      <c r="A108" s="47">
        <v>710</v>
      </c>
      <c r="B108" s="47"/>
      <c r="C108" s="48"/>
      <c r="D108" s="60" t="s">
        <v>5</v>
      </c>
      <c r="E108" s="50">
        <f>E110+E118+E114</f>
        <v>249900</v>
      </c>
      <c r="F108" s="91">
        <f>F110+F118+F114</f>
        <v>0</v>
      </c>
      <c r="G108" s="86">
        <f t="shared" si="0"/>
        <v>249900</v>
      </c>
    </row>
    <row r="109" spans="1:7" ht="12.75">
      <c r="A109" s="51"/>
      <c r="B109" s="51"/>
      <c r="C109" s="52"/>
      <c r="D109" s="61"/>
      <c r="E109" s="62"/>
      <c r="F109" s="94"/>
      <c r="G109" s="86"/>
    </row>
    <row r="110" spans="1:7" ht="25.5">
      <c r="A110" s="55"/>
      <c r="B110" s="55">
        <v>71013</v>
      </c>
      <c r="C110" s="63"/>
      <c r="D110" s="64" t="s">
        <v>25</v>
      </c>
      <c r="E110" s="65">
        <f>SUM(E111:E112)</f>
        <v>50000</v>
      </c>
      <c r="F110" s="95">
        <f>SUM(F111:F112)</f>
        <v>0</v>
      </c>
      <c r="G110" s="86">
        <f t="shared" si="0"/>
        <v>50000</v>
      </c>
    </row>
    <row r="111" spans="1:7" ht="12.75">
      <c r="A111" s="51"/>
      <c r="B111" s="51"/>
      <c r="C111" s="52"/>
      <c r="D111" s="61"/>
      <c r="E111" s="62"/>
      <c r="F111" s="94"/>
      <c r="G111" s="86"/>
    </row>
    <row r="112" spans="1:7" ht="12.75">
      <c r="A112" s="51"/>
      <c r="B112" s="51"/>
      <c r="C112" s="52">
        <v>4300</v>
      </c>
      <c r="D112" s="58" t="s">
        <v>22</v>
      </c>
      <c r="E112" s="62">
        <v>50000</v>
      </c>
      <c r="F112" s="94"/>
      <c r="G112" s="86">
        <f t="shared" si="0"/>
        <v>50000</v>
      </c>
    </row>
    <row r="113" spans="1:7" ht="12.75">
      <c r="A113" s="51"/>
      <c r="B113" s="51"/>
      <c r="C113" s="52"/>
      <c r="D113" s="58"/>
      <c r="E113" s="62"/>
      <c r="F113" s="94"/>
      <c r="G113" s="86"/>
    </row>
    <row r="114" spans="1:7" ht="12.75">
      <c r="A114" s="55"/>
      <c r="B114" s="55">
        <v>71014</v>
      </c>
      <c r="C114" s="63"/>
      <c r="D114" s="64" t="s">
        <v>51</v>
      </c>
      <c r="E114" s="65">
        <f>SUM(E115:E116)</f>
        <v>1000</v>
      </c>
      <c r="F114" s="95">
        <f>SUM(F115:F116)</f>
        <v>0</v>
      </c>
      <c r="G114" s="86">
        <f t="shared" si="0"/>
        <v>1000</v>
      </c>
    </row>
    <row r="115" spans="1:7" ht="12.75">
      <c r="A115" s="51"/>
      <c r="B115" s="51"/>
      <c r="C115" s="52"/>
      <c r="D115" s="61"/>
      <c r="E115" s="62"/>
      <c r="F115" s="94"/>
      <c r="G115" s="86"/>
    </row>
    <row r="116" spans="1:7" ht="12.75">
      <c r="A116" s="51"/>
      <c r="B116" s="51"/>
      <c r="C116" s="52">
        <v>4300</v>
      </c>
      <c r="D116" s="58" t="s">
        <v>22</v>
      </c>
      <c r="E116" s="62">
        <v>1000</v>
      </c>
      <c r="F116" s="94"/>
      <c r="G116" s="86">
        <f t="shared" si="0"/>
        <v>1000</v>
      </c>
    </row>
    <row r="117" spans="1:7" ht="12.75">
      <c r="A117" s="51"/>
      <c r="B117" s="51"/>
      <c r="C117" s="52"/>
      <c r="D117" s="61"/>
      <c r="E117" s="62"/>
      <c r="F117" s="94"/>
      <c r="G117" s="86"/>
    </row>
    <row r="118" spans="1:7" ht="12.75">
      <c r="A118" s="55"/>
      <c r="B118" s="55">
        <v>71015</v>
      </c>
      <c r="C118" s="63"/>
      <c r="D118" s="64" t="s">
        <v>7</v>
      </c>
      <c r="E118" s="65">
        <f>SUM(E120:E140)</f>
        <v>198900</v>
      </c>
      <c r="F118" s="95">
        <f>SUM(F120:F140)</f>
        <v>0</v>
      </c>
      <c r="G118" s="86">
        <f t="shared" si="0"/>
        <v>198900</v>
      </c>
    </row>
    <row r="119" spans="1:7" ht="12.75">
      <c r="A119" s="55"/>
      <c r="B119" s="55"/>
      <c r="C119" s="63"/>
      <c r="D119" s="64"/>
      <c r="E119" s="62"/>
      <c r="F119" s="94"/>
      <c r="G119" s="86"/>
    </row>
    <row r="120" spans="1:7" ht="12.75">
      <c r="A120" s="66"/>
      <c r="B120" s="66"/>
      <c r="C120" s="67">
        <v>4010</v>
      </c>
      <c r="D120" s="58" t="s">
        <v>26</v>
      </c>
      <c r="E120" s="38">
        <v>124400</v>
      </c>
      <c r="F120" s="89"/>
      <c r="G120" s="86">
        <f t="shared" si="0"/>
        <v>124400</v>
      </c>
    </row>
    <row r="121" spans="1:7" ht="12.75">
      <c r="A121" s="66"/>
      <c r="B121" s="66"/>
      <c r="C121" s="67"/>
      <c r="D121" s="58"/>
      <c r="E121" s="38"/>
      <c r="F121" s="89"/>
      <c r="G121" s="86"/>
    </row>
    <row r="122" spans="1:7" ht="12.75">
      <c r="A122" s="66"/>
      <c r="B122" s="66"/>
      <c r="C122" s="37">
        <v>4040</v>
      </c>
      <c r="D122" s="58" t="s">
        <v>27</v>
      </c>
      <c r="E122" s="38">
        <v>10700</v>
      </c>
      <c r="F122" s="89"/>
      <c r="G122" s="86">
        <f t="shared" si="0"/>
        <v>10700</v>
      </c>
    </row>
    <row r="123" spans="1:7" ht="12.75">
      <c r="A123" s="66"/>
      <c r="B123" s="66"/>
      <c r="C123" s="37"/>
      <c r="D123" s="58"/>
      <c r="E123" s="38"/>
      <c r="F123" s="89"/>
      <c r="G123" s="86"/>
    </row>
    <row r="124" spans="1:7" ht="12.75">
      <c r="A124" s="66"/>
      <c r="B124" s="66"/>
      <c r="C124" s="37">
        <v>4110</v>
      </c>
      <c r="D124" s="58" t="s">
        <v>28</v>
      </c>
      <c r="E124" s="38">
        <v>23000</v>
      </c>
      <c r="F124" s="89"/>
      <c r="G124" s="86">
        <f t="shared" si="0"/>
        <v>23000</v>
      </c>
    </row>
    <row r="125" spans="1:7" ht="12.75">
      <c r="A125" s="66"/>
      <c r="B125" s="66"/>
      <c r="C125" s="37"/>
      <c r="D125" s="58"/>
      <c r="E125" s="38"/>
      <c r="F125" s="89"/>
      <c r="G125" s="86"/>
    </row>
    <row r="126" spans="1:7" ht="12.75">
      <c r="A126" s="66"/>
      <c r="B126" s="66"/>
      <c r="C126" s="37">
        <v>4120</v>
      </c>
      <c r="D126" s="58" t="s">
        <v>29</v>
      </c>
      <c r="E126" s="38">
        <v>3300</v>
      </c>
      <c r="F126" s="89"/>
      <c r="G126" s="86">
        <f t="shared" si="0"/>
        <v>3300</v>
      </c>
    </row>
    <row r="127" spans="1:7" ht="12.75">
      <c r="A127" s="66"/>
      <c r="B127" s="66"/>
      <c r="C127" s="37"/>
      <c r="D127" s="58"/>
      <c r="E127" s="38"/>
      <c r="F127" s="89"/>
      <c r="G127" s="86"/>
    </row>
    <row r="128" spans="1:8" s="104" customFormat="1" ht="12.75" outlineLevel="1">
      <c r="A128" s="105"/>
      <c r="B128" s="105"/>
      <c r="C128" s="37">
        <v>4170</v>
      </c>
      <c r="D128" s="128" t="s">
        <v>64</v>
      </c>
      <c r="E128" s="38">
        <v>1000</v>
      </c>
      <c r="F128" s="107"/>
      <c r="G128" s="86">
        <f t="shared" si="0"/>
        <v>1000</v>
      </c>
      <c r="H128" s="127"/>
    </row>
    <row r="129" spans="1:8" s="104" customFormat="1" ht="12.75" outlineLevel="1">
      <c r="A129" s="105"/>
      <c r="B129" s="105"/>
      <c r="C129" s="37"/>
      <c r="D129" s="106"/>
      <c r="E129" s="38"/>
      <c r="F129" s="107"/>
      <c r="G129" s="107"/>
      <c r="H129" s="127"/>
    </row>
    <row r="130" spans="1:7" ht="12.75">
      <c r="A130" s="66"/>
      <c r="B130" s="66"/>
      <c r="C130" s="37">
        <v>4210</v>
      </c>
      <c r="D130" s="58" t="s">
        <v>30</v>
      </c>
      <c r="E130" s="38">
        <v>9400</v>
      </c>
      <c r="F130" s="89"/>
      <c r="G130" s="86">
        <f t="shared" si="0"/>
        <v>9400</v>
      </c>
    </row>
    <row r="131" spans="1:7" ht="12.75">
      <c r="A131" s="66"/>
      <c r="B131" s="66"/>
      <c r="C131" s="37"/>
      <c r="D131" s="58"/>
      <c r="E131" s="38"/>
      <c r="F131" s="89"/>
      <c r="G131" s="86"/>
    </row>
    <row r="132" spans="1:7" ht="12.75">
      <c r="A132" s="66"/>
      <c r="B132" s="66"/>
      <c r="C132" s="37">
        <v>4260</v>
      </c>
      <c r="D132" s="58" t="s">
        <v>23</v>
      </c>
      <c r="E132" s="38">
        <v>2400</v>
      </c>
      <c r="F132" s="89"/>
      <c r="G132" s="86">
        <f t="shared" si="0"/>
        <v>2400</v>
      </c>
    </row>
    <row r="133" spans="1:7" ht="12.75">
      <c r="A133" s="66"/>
      <c r="B133" s="66"/>
      <c r="C133" s="37"/>
      <c r="D133" s="58"/>
      <c r="E133" s="38"/>
      <c r="F133" s="89"/>
      <c r="G133" s="86"/>
    </row>
    <row r="134" spans="1:7" ht="12.75">
      <c r="A134" s="66"/>
      <c r="B134" s="66"/>
      <c r="C134" s="37">
        <v>4270</v>
      </c>
      <c r="D134" s="58" t="s">
        <v>31</v>
      </c>
      <c r="E134" s="38">
        <v>1600</v>
      </c>
      <c r="F134" s="89"/>
      <c r="G134" s="86">
        <f t="shared" si="0"/>
        <v>1600</v>
      </c>
    </row>
    <row r="135" spans="1:7" ht="12.75">
      <c r="A135" s="66"/>
      <c r="B135" s="66"/>
      <c r="C135" s="37"/>
      <c r="D135" s="58"/>
      <c r="E135" s="38"/>
      <c r="F135" s="89"/>
      <c r="G135" s="86"/>
    </row>
    <row r="136" spans="1:7" ht="12.75">
      <c r="A136" s="66"/>
      <c r="B136" s="66"/>
      <c r="C136" s="37">
        <v>4300</v>
      </c>
      <c r="D136" s="58" t="s">
        <v>32</v>
      </c>
      <c r="E136" s="38">
        <v>17800</v>
      </c>
      <c r="F136" s="89"/>
      <c r="G136" s="86">
        <f t="shared" si="0"/>
        <v>17800</v>
      </c>
    </row>
    <row r="137" spans="1:7" ht="12.75">
      <c r="A137" s="66"/>
      <c r="B137" s="66"/>
      <c r="C137" s="37"/>
      <c r="D137" s="58"/>
      <c r="E137" s="38"/>
      <c r="F137" s="89"/>
      <c r="G137" s="86"/>
    </row>
    <row r="138" spans="1:7" ht="12.75">
      <c r="A138" s="66"/>
      <c r="B138" s="66"/>
      <c r="C138" s="37">
        <v>4410</v>
      </c>
      <c r="D138" s="58" t="s">
        <v>33</v>
      </c>
      <c r="E138" s="38">
        <v>700</v>
      </c>
      <c r="F138" s="89"/>
      <c r="G138" s="86">
        <f t="shared" si="0"/>
        <v>700</v>
      </c>
    </row>
    <row r="139" spans="1:7" ht="12.75">
      <c r="A139" s="66"/>
      <c r="B139" s="66"/>
      <c r="C139" s="37"/>
      <c r="D139" s="58"/>
      <c r="E139" s="38"/>
      <c r="F139" s="89"/>
      <c r="G139" s="86"/>
    </row>
    <row r="140" spans="1:7" ht="25.5">
      <c r="A140" s="66"/>
      <c r="B140" s="66"/>
      <c r="C140" s="37">
        <v>4440</v>
      </c>
      <c r="D140" s="58" t="s">
        <v>34</v>
      </c>
      <c r="E140" s="38">
        <v>4600</v>
      </c>
      <c r="F140" s="89"/>
      <c r="G140" s="86">
        <f t="shared" si="0"/>
        <v>4600</v>
      </c>
    </row>
    <row r="141" spans="1:7" ht="12.75">
      <c r="A141" s="66"/>
      <c r="B141" s="66"/>
      <c r="C141" s="37"/>
      <c r="D141" s="58"/>
      <c r="E141" s="38"/>
      <c r="F141" s="89"/>
      <c r="G141" s="86"/>
    </row>
    <row r="142" spans="1:7" ht="12.75">
      <c r="A142" s="67"/>
      <c r="B142" s="68">
        <v>750</v>
      </c>
      <c r="C142" s="68"/>
      <c r="D142" s="10" t="s">
        <v>8</v>
      </c>
      <c r="E142" s="50">
        <f>E144+E160</f>
        <v>220600</v>
      </c>
      <c r="F142" s="91">
        <f>F144+F160</f>
        <v>0</v>
      </c>
      <c r="G142" s="86">
        <f t="shared" si="0"/>
        <v>220600</v>
      </c>
    </row>
    <row r="143" spans="1:7" ht="12.75">
      <c r="A143" s="67"/>
      <c r="B143" s="67"/>
      <c r="C143" s="67"/>
      <c r="D143" s="69"/>
      <c r="E143" s="62"/>
      <c r="F143" s="94"/>
      <c r="G143" s="86"/>
    </row>
    <row r="144" spans="1:7" ht="12.75">
      <c r="A144" s="67"/>
      <c r="B144" s="70">
        <v>75011</v>
      </c>
      <c r="C144" s="70"/>
      <c r="D144" s="71" t="s">
        <v>35</v>
      </c>
      <c r="E144" s="65">
        <f>SUM(E145:E158)</f>
        <v>185600</v>
      </c>
      <c r="F144" s="95">
        <f>SUM(F145:F158)</f>
        <v>0</v>
      </c>
      <c r="G144" s="86">
        <f t="shared" si="0"/>
        <v>185600</v>
      </c>
    </row>
    <row r="145" spans="1:7" ht="12.75">
      <c r="A145" s="55"/>
      <c r="B145" s="55"/>
      <c r="C145" s="63"/>
      <c r="D145" s="64"/>
      <c r="E145" s="62"/>
      <c r="F145" s="94"/>
      <c r="G145" s="86"/>
    </row>
    <row r="146" spans="1:7" ht="25.5">
      <c r="A146" s="66"/>
      <c r="B146" s="66"/>
      <c r="C146" s="37">
        <v>3020</v>
      </c>
      <c r="D146" s="58" t="s">
        <v>45</v>
      </c>
      <c r="E146" s="38">
        <v>200</v>
      </c>
      <c r="F146" s="89"/>
      <c r="G146" s="86">
        <f t="shared" si="0"/>
        <v>200</v>
      </c>
    </row>
    <row r="147" spans="1:7" ht="12.75">
      <c r="A147" s="55"/>
      <c r="B147" s="55"/>
      <c r="C147" s="63"/>
      <c r="D147" s="64"/>
      <c r="E147" s="62"/>
      <c r="F147" s="94"/>
      <c r="G147" s="86"/>
    </row>
    <row r="148" spans="1:7" ht="12.75">
      <c r="A148" s="66"/>
      <c r="B148" s="66"/>
      <c r="C148" s="67">
        <v>4010</v>
      </c>
      <c r="D148" s="58" t="s">
        <v>26</v>
      </c>
      <c r="E148" s="38">
        <v>141000</v>
      </c>
      <c r="F148" s="89"/>
      <c r="G148" s="86">
        <f t="shared" si="0"/>
        <v>141000</v>
      </c>
    </row>
    <row r="149" spans="1:7" ht="12.75">
      <c r="A149" s="66"/>
      <c r="B149" s="66"/>
      <c r="C149" s="67"/>
      <c r="D149" s="58"/>
      <c r="E149" s="38"/>
      <c r="F149" s="89"/>
      <c r="G149" s="86"/>
    </row>
    <row r="150" spans="1:7" ht="12.75">
      <c r="A150" s="66"/>
      <c r="B150" s="66"/>
      <c r="C150" s="37">
        <v>4040</v>
      </c>
      <c r="D150" s="58" t="s">
        <v>27</v>
      </c>
      <c r="E150" s="38">
        <v>10700</v>
      </c>
      <c r="F150" s="89"/>
      <c r="G150" s="86">
        <f t="shared" si="0"/>
        <v>10700</v>
      </c>
    </row>
    <row r="151" spans="1:7" ht="12.75">
      <c r="A151" s="66"/>
      <c r="B151" s="66"/>
      <c r="C151" s="37"/>
      <c r="D151" s="58"/>
      <c r="E151" s="38"/>
      <c r="F151" s="89"/>
      <c r="G151" s="86"/>
    </row>
    <row r="152" spans="1:7" ht="12.75">
      <c r="A152" s="66"/>
      <c r="B152" s="66"/>
      <c r="C152" s="37">
        <v>4110</v>
      </c>
      <c r="D152" s="58" t="s">
        <v>28</v>
      </c>
      <c r="E152" s="38">
        <v>25700</v>
      </c>
      <c r="F152" s="89"/>
      <c r="G152" s="86">
        <f t="shared" si="0"/>
        <v>25700</v>
      </c>
    </row>
    <row r="153" spans="1:7" ht="12.75">
      <c r="A153" s="66"/>
      <c r="B153" s="66"/>
      <c r="C153" s="37"/>
      <c r="D153" s="58"/>
      <c r="E153" s="38"/>
      <c r="F153" s="89"/>
      <c r="G153" s="86"/>
    </row>
    <row r="154" spans="1:7" ht="12.75">
      <c r="A154" s="66"/>
      <c r="B154" s="66"/>
      <c r="C154" s="37">
        <v>4120</v>
      </c>
      <c r="D154" s="58" t="s">
        <v>29</v>
      </c>
      <c r="E154" s="38">
        <v>3700</v>
      </c>
      <c r="F154" s="89"/>
      <c r="G154" s="86">
        <f t="shared" si="0"/>
        <v>3700</v>
      </c>
    </row>
    <row r="155" spans="1:7" ht="12.75">
      <c r="A155" s="66"/>
      <c r="B155" s="66"/>
      <c r="C155" s="37"/>
      <c r="D155" s="58"/>
      <c r="E155" s="38"/>
      <c r="F155" s="89"/>
      <c r="G155" s="86"/>
    </row>
    <row r="156" spans="1:7" ht="12.75">
      <c r="A156" s="66"/>
      <c r="B156" s="66"/>
      <c r="C156" s="37">
        <v>4410</v>
      </c>
      <c r="D156" s="58" t="s">
        <v>33</v>
      </c>
      <c r="E156" s="38">
        <v>700</v>
      </c>
      <c r="F156" s="89"/>
      <c r="G156" s="86">
        <f t="shared" si="0"/>
        <v>700</v>
      </c>
    </row>
    <row r="157" spans="1:7" ht="12.75">
      <c r="A157" s="66"/>
      <c r="B157" s="66"/>
      <c r="C157" s="37"/>
      <c r="D157" s="58"/>
      <c r="E157" s="38"/>
      <c r="F157" s="89"/>
      <c r="G157" s="86"/>
    </row>
    <row r="158" spans="1:7" ht="25.5">
      <c r="A158" s="66"/>
      <c r="B158" s="66"/>
      <c r="C158" s="37">
        <v>4440</v>
      </c>
      <c r="D158" s="58" t="s">
        <v>34</v>
      </c>
      <c r="E158" s="38">
        <v>3600</v>
      </c>
      <c r="F158" s="89"/>
      <c r="G158" s="86">
        <f t="shared" si="0"/>
        <v>3600</v>
      </c>
    </row>
    <row r="159" spans="1:7" ht="12.75">
      <c r="A159" s="66"/>
      <c r="B159" s="66"/>
      <c r="C159" s="37"/>
      <c r="D159" s="58"/>
      <c r="E159" s="38"/>
      <c r="F159" s="89"/>
      <c r="G159" s="86"/>
    </row>
    <row r="160" spans="1:7" ht="12.75">
      <c r="A160" s="72"/>
      <c r="B160" s="72">
        <v>75045</v>
      </c>
      <c r="C160" s="73"/>
      <c r="D160" s="74" t="s">
        <v>10</v>
      </c>
      <c r="E160" s="75">
        <f>SUM(E162:E176)</f>
        <v>35000</v>
      </c>
      <c r="F160" s="96">
        <f>SUM(F162:F176)</f>
        <v>0</v>
      </c>
      <c r="G160" s="86">
        <f t="shared" si="0"/>
        <v>35000</v>
      </c>
    </row>
    <row r="161" spans="1:7" ht="12.75">
      <c r="A161" s="72"/>
      <c r="B161" s="72"/>
      <c r="C161" s="73"/>
      <c r="D161" s="74"/>
      <c r="E161" s="38"/>
      <c r="F161" s="89"/>
      <c r="G161" s="86"/>
    </row>
    <row r="162" spans="1:7" ht="12.75">
      <c r="A162" s="66"/>
      <c r="B162" s="66"/>
      <c r="C162" s="37">
        <v>3030</v>
      </c>
      <c r="D162" s="58" t="s">
        <v>36</v>
      </c>
      <c r="E162" s="38">
        <v>8960</v>
      </c>
      <c r="F162" s="89"/>
      <c r="G162" s="86">
        <f t="shared" si="0"/>
        <v>8960</v>
      </c>
    </row>
    <row r="163" spans="1:7" ht="12.75">
      <c r="A163" s="66"/>
      <c r="B163" s="66"/>
      <c r="C163" s="37"/>
      <c r="D163" s="58"/>
      <c r="E163" s="38"/>
      <c r="F163" s="89"/>
      <c r="G163" s="86"/>
    </row>
    <row r="164" spans="1:7" ht="12.75">
      <c r="A164" s="66"/>
      <c r="B164" s="66"/>
      <c r="C164" s="37">
        <v>4110</v>
      </c>
      <c r="D164" s="58" t="s">
        <v>28</v>
      </c>
      <c r="E164" s="38">
        <v>758</v>
      </c>
      <c r="F164" s="89"/>
      <c r="G164" s="86">
        <f t="shared" si="0"/>
        <v>758</v>
      </c>
    </row>
    <row r="165" ht="14.25">
      <c r="G165" s="86"/>
    </row>
    <row r="166" spans="1:7" ht="12.75">
      <c r="A166" s="66"/>
      <c r="B166" s="66"/>
      <c r="C166" s="37">
        <v>4120</v>
      </c>
      <c r="D166" s="58" t="s">
        <v>29</v>
      </c>
      <c r="E166" s="38">
        <v>108</v>
      </c>
      <c r="F166" s="89"/>
      <c r="G166" s="86">
        <f>E166+F166</f>
        <v>108</v>
      </c>
    </row>
    <row r="167" spans="1:7" ht="12.75">
      <c r="A167" s="66"/>
      <c r="B167" s="66"/>
      <c r="C167" s="37"/>
      <c r="D167" s="58"/>
      <c r="E167" s="38"/>
      <c r="F167" s="89"/>
      <c r="G167" s="86"/>
    </row>
    <row r="168" spans="1:7" ht="12.75">
      <c r="A168" s="66"/>
      <c r="B168" s="66"/>
      <c r="C168" s="37">
        <v>4170</v>
      </c>
      <c r="D168" s="58" t="s">
        <v>52</v>
      </c>
      <c r="E168" s="38">
        <v>4400</v>
      </c>
      <c r="F168" s="89"/>
      <c r="G168" s="86">
        <f t="shared" si="0"/>
        <v>4400</v>
      </c>
    </row>
    <row r="169" spans="1:7" ht="12.75">
      <c r="A169" s="66"/>
      <c r="B169" s="66"/>
      <c r="C169" s="37"/>
      <c r="D169" s="58"/>
      <c r="E169" s="38"/>
      <c r="F169" s="89"/>
      <c r="G169" s="86"/>
    </row>
    <row r="170" spans="1:7" ht="12.75">
      <c r="A170" s="66"/>
      <c r="B170" s="66"/>
      <c r="C170" s="37">
        <v>4210</v>
      </c>
      <c r="D170" s="58" t="s">
        <v>30</v>
      </c>
      <c r="E170" s="38">
        <v>15076</v>
      </c>
      <c r="F170" s="89"/>
      <c r="G170" s="86">
        <f>E170+F170</f>
        <v>15076</v>
      </c>
    </row>
    <row r="171" spans="1:7" ht="12.75">
      <c r="A171" s="66"/>
      <c r="B171" s="66"/>
      <c r="C171" s="37"/>
      <c r="D171" s="58"/>
      <c r="E171" s="38"/>
      <c r="F171" s="89"/>
      <c r="G171" s="86"/>
    </row>
    <row r="172" spans="1:7" ht="12.75">
      <c r="A172" s="66"/>
      <c r="B172" s="66"/>
      <c r="C172" s="37">
        <v>4270</v>
      </c>
      <c r="D172" s="58" t="s">
        <v>53</v>
      </c>
      <c r="E172" s="38">
        <v>1702</v>
      </c>
      <c r="F172" s="89"/>
      <c r="G172" s="86">
        <f>E172+F172</f>
        <v>1702</v>
      </c>
    </row>
    <row r="173" spans="1:7" ht="12.75">
      <c r="A173" s="66"/>
      <c r="B173" s="66"/>
      <c r="C173" s="37"/>
      <c r="D173" s="58"/>
      <c r="E173" s="38"/>
      <c r="F173" s="89"/>
      <c r="G173" s="86"/>
    </row>
    <row r="174" spans="1:7" ht="12.75">
      <c r="A174" s="66"/>
      <c r="B174" s="66"/>
      <c r="C174" s="37">
        <v>4300</v>
      </c>
      <c r="D174" s="58" t="s">
        <v>22</v>
      </c>
      <c r="E174" s="38">
        <v>3970</v>
      </c>
      <c r="F174" s="89"/>
      <c r="G174" s="86">
        <f>E174+F174</f>
        <v>3970</v>
      </c>
    </row>
    <row r="175" spans="1:7" ht="12.75">
      <c r="A175" s="66"/>
      <c r="B175" s="66"/>
      <c r="C175" s="37"/>
      <c r="D175" s="58"/>
      <c r="E175" s="38"/>
      <c r="F175" s="89"/>
      <c r="G175" s="86"/>
    </row>
    <row r="176" spans="1:7" ht="12.75">
      <c r="A176" s="66"/>
      <c r="B176" s="66"/>
      <c r="C176" s="37">
        <v>4410</v>
      </c>
      <c r="D176" s="58" t="s">
        <v>37</v>
      </c>
      <c r="E176" s="38">
        <v>26</v>
      </c>
      <c r="F176" s="89"/>
      <c r="G176" s="86">
        <f>E176+F176</f>
        <v>26</v>
      </c>
    </row>
    <row r="177" spans="1:7" ht="12.75">
      <c r="A177" s="66"/>
      <c r="B177" s="66"/>
      <c r="C177" s="37"/>
      <c r="D177" s="58"/>
      <c r="E177" s="38"/>
      <c r="F177" s="89"/>
      <c r="G177" s="86"/>
    </row>
    <row r="178" spans="1:7" ht="22.5">
      <c r="A178" s="125">
        <v>754</v>
      </c>
      <c r="B178" s="10"/>
      <c r="C178" s="125"/>
      <c r="D178" s="19" t="s">
        <v>76</v>
      </c>
      <c r="E178" s="78">
        <f>SUM(E180)</f>
        <v>11800</v>
      </c>
      <c r="F178" s="75">
        <f>SUM(F180)</f>
        <v>0</v>
      </c>
      <c r="G178" s="86">
        <f>E178+F178</f>
        <v>11800</v>
      </c>
    </row>
    <row r="179" spans="1:7" ht="12.75">
      <c r="A179" s="122"/>
      <c r="B179" s="6"/>
      <c r="C179" s="122"/>
      <c r="D179" s="12"/>
      <c r="E179" s="38"/>
      <c r="F179" s="89"/>
      <c r="G179" s="86"/>
    </row>
    <row r="180" spans="1:7" ht="12.75">
      <c r="A180" s="126"/>
      <c r="B180" s="7">
        <v>75414</v>
      </c>
      <c r="C180" s="126"/>
      <c r="D180" s="21" t="s">
        <v>77</v>
      </c>
      <c r="E180" s="75">
        <f>SUM(E182)</f>
        <v>11800</v>
      </c>
      <c r="F180" s="38">
        <f>SUM(F182)</f>
        <v>0</v>
      </c>
      <c r="G180" s="86">
        <f>E180+F180</f>
        <v>11800</v>
      </c>
    </row>
    <row r="181" spans="1:7" ht="12.75">
      <c r="A181" s="122"/>
      <c r="B181" s="6"/>
      <c r="C181" s="122"/>
      <c r="D181" s="12"/>
      <c r="E181" s="38"/>
      <c r="F181" s="89"/>
      <c r="G181" s="86"/>
    </row>
    <row r="182" spans="1:7" ht="22.5">
      <c r="A182" s="122"/>
      <c r="B182" s="6"/>
      <c r="C182" s="67">
        <v>6060</v>
      </c>
      <c r="D182" s="121" t="s">
        <v>78</v>
      </c>
      <c r="E182" s="38">
        <v>11800</v>
      </c>
      <c r="F182" s="89"/>
      <c r="G182" s="86">
        <f>E182+F182</f>
        <v>11800</v>
      </c>
    </row>
    <row r="183" spans="1:7" ht="12.75">
      <c r="A183" s="66"/>
      <c r="B183" s="66"/>
      <c r="C183" s="37"/>
      <c r="D183" s="58"/>
      <c r="E183" s="38"/>
      <c r="F183" s="89"/>
      <c r="G183" s="86"/>
    </row>
    <row r="184" spans="1:7" ht="12.75">
      <c r="A184" s="47">
        <v>851</v>
      </c>
      <c r="B184" s="47"/>
      <c r="C184" s="48"/>
      <c r="D184" s="60" t="s">
        <v>11</v>
      </c>
      <c r="E184" s="50">
        <f>E186</f>
        <v>1284000</v>
      </c>
      <c r="F184" s="91">
        <f>F186</f>
        <v>0</v>
      </c>
      <c r="G184" s="86">
        <f>E184+F184</f>
        <v>1284000</v>
      </c>
    </row>
    <row r="185" spans="1:7" ht="12.75">
      <c r="A185" s="51"/>
      <c r="B185" s="51"/>
      <c r="C185" s="52"/>
      <c r="D185" s="61"/>
      <c r="E185" s="62"/>
      <c r="F185" s="94"/>
      <c r="G185" s="86"/>
    </row>
    <row r="186" spans="1:7" ht="38.25">
      <c r="A186" s="55"/>
      <c r="B186" s="55">
        <v>85156</v>
      </c>
      <c r="C186" s="63"/>
      <c r="D186" s="64" t="s">
        <v>38</v>
      </c>
      <c r="E186" s="65">
        <f>SUM(E188)</f>
        <v>1284000</v>
      </c>
      <c r="F186" s="95">
        <f>SUM(F188)</f>
        <v>0</v>
      </c>
      <c r="G186" s="86">
        <f>E186+F186</f>
        <v>1284000</v>
      </c>
    </row>
    <row r="187" spans="1:7" ht="12.75">
      <c r="A187" s="55"/>
      <c r="B187" s="55"/>
      <c r="C187" s="63"/>
      <c r="D187" s="64"/>
      <c r="E187" s="65"/>
      <c r="F187" s="95"/>
      <c r="G187" s="86"/>
    </row>
    <row r="188" spans="1:7" ht="12.75">
      <c r="A188" s="51"/>
      <c r="B188" s="51"/>
      <c r="C188" s="52">
        <v>4130</v>
      </c>
      <c r="D188" s="61" t="s">
        <v>42</v>
      </c>
      <c r="E188" s="62">
        <v>1284000</v>
      </c>
      <c r="F188" s="94"/>
      <c r="G188" s="86">
        <f>E188+F188</f>
        <v>1284000</v>
      </c>
    </row>
    <row r="189" spans="1:7" ht="12.75">
      <c r="A189" s="51"/>
      <c r="B189" s="51"/>
      <c r="C189" s="52"/>
      <c r="D189" s="61"/>
      <c r="E189" s="62"/>
      <c r="F189" s="94"/>
      <c r="G189" s="86"/>
    </row>
    <row r="190" spans="1:7" s="115" customFormat="1" ht="12.75">
      <c r="A190" s="112">
        <v>852</v>
      </c>
      <c r="B190" s="112"/>
      <c r="C190" s="113"/>
      <c r="D190" s="114" t="s">
        <v>67</v>
      </c>
      <c r="E190" s="50">
        <f>E192</f>
        <v>148000</v>
      </c>
      <c r="F190" s="50">
        <f>F192</f>
        <v>0</v>
      </c>
      <c r="G190" s="86">
        <f>E190+F190</f>
        <v>148000</v>
      </c>
    </row>
    <row r="191" spans="1:7" s="104" customFormat="1" ht="12.75">
      <c r="A191" s="101"/>
      <c r="B191" s="101"/>
      <c r="C191" s="116"/>
      <c r="D191" s="102"/>
      <c r="E191" s="103"/>
      <c r="F191" s="103"/>
      <c r="G191" s="86"/>
    </row>
    <row r="192" spans="1:7" s="120" customFormat="1" ht="12.75">
      <c r="A192" s="117"/>
      <c r="B192" s="117">
        <v>85203</v>
      </c>
      <c r="C192" s="118"/>
      <c r="D192" s="119" t="s">
        <v>65</v>
      </c>
      <c r="E192" s="65">
        <f>SUM(E195:E225)</f>
        <v>148000</v>
      </c>
      <c r="F192" s="65">
        <f>SUM(F195:F225)</f>
        <v>0</v>
      </c>
      <c r="G192" s="86">
        <f>E192+F192</f>
        <v>148000</v>
      </c>
    </row>
    <row r="193" spans="1:7" s="120" customFormat="1" ht="12.75">
      <c r="A193" s="117"/>
      <c r="B193" s="117"/>
      <c r="C193" s="118"/>
      <c r="D193" s="119"/>
      <c r="E193" s="65"/>
      <c r="F193" s="65"/>
      <c r="G193" s="86"/>
    </row>
    <row r="194" spans="1:7" s="104" customFormat="1" ht="12.75" outlineLevel="1">
      <c r="A194" s="101"/>
      <c r="B194" s="101"/>
      <c r="C194" s="116"/>
      <c r="D194" s="102" t="s">
        <v>68</v>
      </c>
      <c r="E194" s="103"/>
      <c r="F194" s="103"/>
      <c r="G194" s="86"/>
    </row>
    <row r="195" spans="1:7" s="104" customFormat="1" ht="12.75" outlineLevel="1">
      <c r="A195" s="101"/>
      <c r="B195" s="101"/>
      <c r="C195" s="52">
        <v>3020</v>
      </c>
      <c r="D195" s="102" t="s">
        <v>69</v>
      </c>
      <c r="E195" s="104">
        <v>0</v>
      </c>
      <c r="F195" s="103"/>
      <c r="G195" s="86">
        <f>E195+F195</f>
        <v>0</v>
      </c>
    </row>
    <row r="196" spans="1:7" s="104" customFormat="1" ht="12.75" outlineLevel="1">
      <c r="A196" s="101"/>
      <c r="B196" s="101"/>
      <c r="C196" s="52"/>
      <c r="D196" s="102"/>
      <c r="F196" s="103"/>
      <c r="G196" s="86"/>
    </row>
    <row r="197" spans="1:7" s="104" customFormat="1" ht="12.75" outlineLevel="1">
      <c r="A197" s="101"/>
      <c r="B197" s="101"/>
      <c r="C197" s="52">
        <v>4010</v>
      </c>
      <c r="D197" s="102" t="s">
        <v>26</v>
      </c>
      <c r="E197" s="104">
        <v>48900</v>
      </c>
      <c r="F197" s="103"/>
      <c r="G197" s="86">
        <f>E197+F197</f>
        <v>48900</v>
      </c>
    </row>
    <row r="198" spans="1:7" s="104" customFormat="1" ht="12.75" outlineLevel="1">
      <c r="A198" s="101"/>
      <c r="B198" s="101"/>
      <c r="C198" s="52"/>
      <c r="D198" s="102"/>
      <c r="F198" s="103"/>
      <c r="G198" s="86"/>
    </row>
    <row r="199" spans="1:7" s="104" customFormat="1" ht="12.75" outlineLevel="1">
      <c r="A199" s="101"/>
      <c r="B199" s="101"/>
      <c r="C199" s="52">
        <v>4110</v>
      </c>
      <c r="D199" s="102" t="s">
        <v>28</v>
      </c>
      <c r="E199" s="104">
        <v>8700</v>
      </c>
      <c r="F199" s="103"/>
      <c r="G199" s="86">
        <f>E199+F199</f>
        <v>8700</v>
      </c>
    </row>
    <row r="200" spans="1:7" s="104" customFormat="1" ht="12.75" outlineLevel="1">
      <c r="A200" s="101"/>
      <c r="B200" s="101"/>
      <c r="C200" s="52"/>
      <c r="D200" s="102"/>
      <c r="F200" s="103"/>
      <c r="G200" s="86"/>
    </row>
    <row r="201" spans="1:7" s="104" customFormat="1" ht="12.75" outlineLevel="1">
      <c r="A201" s="101"/>
      <c r="B201" s="101"/>
      <c r="C201" s="52">
        <v>4120</v>
      </c>
      <c r="D201" s="102" t="s">
        <v>29</v>
      </c>
      <c r="E201" s="104">
        <v>1200</v>
      </c>
      <c r="F201" s="103"/>
      <c r="G201" s="86">
        <f>E201+F201</f>
        <v>1200</v>
      </c>
    </row>
    <row r="202" spans="1:7" s="104" customFormat="1" ht="12.75" outlineLevel="1">
      <c r="A202" s="101"/>
      <c r="B202" s="101"/>
      <c r="C202" s="52"/>
      <c r="D202" s="102"/>
      <c r="F202" s="103"/>
      <c r="G202" s="86"/>
    </row>
    <row r="203" spans="1:7" s="104" customFormat="1" ht="12.75" outlineLevel="1">
      <c r="A203" s="101"/>
      <c r="B203" s="101"/>
      <c r="C203" s="52">
        <v>4170</v>
      </c>
      <c r="D203" s="102" t="s">
        <v>52</v>
      </c>
      <c r="E203" s="104">
        <v>5600</v>
      </c>
      <c r="F203" s="103">
        <v>-2800</v>
      </c>
      <c r="G203" s="86">
        <f>E203+F203</f>
        <v>2800</v>
      </c>
    </row>
    <row r="204" spans="1:7" s="104" customFormat="1" ht="12.75" outlineLevel="1">
      <c r="A204" s="101"/>
      <c r="B204" s="101"/>
      <c r="C204" s="52"/>
      <c r="D204" s="102"/>
      <c r="F204" s="103"/>
      <c r="G204" s="86"/>
    </row>
    <row r="205" spans="1:7" s="104" customFormat="1" ht="12.75" outlineLevel="1">
      <c r="A205" s="101"/>
      <c r="B205" s="101"/>
      <c r="C205" s="52">
        <v>4210</v>
      </c>
      <c r="D205" s="102" t="s">
        <v>30</v>
      </c>
      <c r="E205" s="104">
        <v>46710</v>
      </c>
      <c r="F205" s="103">
        <v>2140</v>
      </c>
      <c r="G205" s="86">
        <f>E205+F205</f>
        <v>48850</v>
      </c>
    </row>
    <row r="206" spans="1:7" s="104" customFormat="1" ht="12.75" outlineLevel="1">
      <c r="A206" s="101"/>
      <c r="B206" s="101"/>
      <c r="C206" s="52"/>
      <c r="D206" s="102"/>
      <c r="F206" s="103"/>
      <c r="G206" s="86"/>
    </row>
    <row r="207" spans="1:7" s="104" customFormat="1" ht="12.75" outlineLevel="1">
      <c r="A207" s="101"/>
      <c r="B207" s="101"/>
      <c r="C207" s="52">
        <v>4220</v>
      </c>
      <c r="D207" s="102" t="s">
        <v>70</v>
      </c>
      <c r="E207" s="104">
        <v>7200</v>
      </c>
      <c r="F207" s="103">
        <v>-1000</v>
      </c>
      <c r="G207" s="86">
        <f>E207+F207</f>
        <v>6200</v>
      </c>
    </row>
    <row r="208" spans="1:7" s="104" customFormat="1" ht="12.75" outlineLevel="1">
      <c r="A208" s="101"/>
      <c r="B208" s="101"/>
      <c r="C208" s="52"/>
      <c r="D208" s="102"/>
      <c r="F208" s="103"/>
      <c r="G208" s="86"/>
    </row>
    <row r="209" spans="1:7" s="104" customFormat="1" ht="12.75" outlineLevel="1">
      <c r="A209" s="101"/>
      <c r="B209" s="101"/>
      <c r="C209" s="52">
        <v>4230</v>
      </c>
      <c r="D209" s="102" t="s">
        <v>71</v>
      </c>
      <c r="E209" s="104">
        <v>100</v>
      </c>
      <c r="F209" s="103">
        <v>-100</v>
      </c>
      <c r="G209" s="86">
        <f>E209+F209</f>
        <v>0</v>
      </c>
    </row>
    <row r="210" spans="1:7" s="104" customFormat="1" ht="12.75" outlineLevel="1">
      <c r="A210" s="101"/>
      <c r="B210" s="101"/>
      <c r="C210" s="52"/>
      <c r="D210" s="102"/>
      <c r="F210" s="103"/>
      <c r="G210" s="86"/>
    </row>
    <row r="211" spans="1:7" s="104" customFormat="1" ht="12.75" outlineLevel="1">
      <c r="A211" s="101"/>
      <c r="B211" s="101"/>
      <c r="C211" s="52">
        <v>4260</v>
      </c>
      <c r="D211" s="102" t="s">
        <v>23</v>
      </c>
      <c r="E211" s="104">
        <v>1500</v>
      </c>
      <c r="F211" s="103">
        <v>790</v>
      </c>
      <c r="G211" s="86">
        <f>E211+F211</f>
        <v>2290</v>
      </c>
    </row>
    <row r="212" spans="1:7" s="104" customFormat="1" ht="12.75" outlineLevel="1">
      <c r="A212" s="101"/>
      <c r="B212" s="101"/>
      <c r="C212" s="52"/>
      <c r="D212" s="102"/>
      <c r="F212" s="103"/>
      <c r="G212" s="86"/>
    </row>
    <row r="213" spans="1:7" s="104" customFormat="1" ht="12.75" outlineLevel="1">
      <c r="A213" s="101"/>
      <c r="B213" s="101"/>
      <c r="C213" s="52">
        <v>4270</v>
      </c>
      <c r="D213" s="102" t="s">
        <v>72</v>
      </c>
      <c r="E213" s="104">
        <v>7700</v>
      </c>
      <c r="F213" s="103">
        <v>-170</v>
      </c>
      <c r="G213" s="86">
        <f>E213+F213</f>
        <v>7530</v>
      </c>
    </row>
    <row r="214" spans="1:7" s="104" customFormat="1" ht="12.75" outlineLevel="1">
      <c r="A214" s="101"/>
      <c r="B214" s="101"/>
      <c r="C214" s="52"/>
      <c r="D214" s="102"/>
      <c r="F214" s="103"/>
      <c r="G214" s="86"/>
    </row>
    <row r="215" spans="1:7" s="104" customFormat="1" ht="12.75" outlineLevel="1">
      <c r="A215" s="101"/>
      <c r="B215" s="101"/>
      <c r="C215" s="52">
        <v>4280</v>
      </c>
      <c r="D215" s="102" t="s">
        <v>79</v>
      </c>
      <c r="E215" s="104">
        <v>230</v>
      </c>
      <c r="F215" s="103">
        <v>-70</v>
      </c>
      <c r="G215" s="86">
        <f>E215+F215</f>
        <v>160</v>
      </c>
    </row>
    <row r="216" spans="1:7" s="104" customFormat="1" ht="12.75" outlineLevel="1">
      <c r="A216" s="101"/>
      <c r="B216" s="101"/>
      <c r="C216" s="52"/>
      <c r="D216" s="102"/>
      <c r="F216" s="103"/>
      <c r="G216" s="86"/>
    </row>
    <row r="217" spans="1:7" s="104" customFormat="1" ht="12.75" outlineLevel="1">
      <c r="A217" s="101"/>
      <c r="B217" s="101"/>
      <c r="C217" s="52">
        <v>4300</v>
      </c>
      <c r="D217" s="102" t="s">
        <v>22</v>
      </c>
      <c r="E217" s="104">
        <v>1160</v>
      </c>
      <c r="F217" s="103">
        <v>450</v>
      </c>
      <c r="G217" s="86">
        <f>E217+F217</f>
        <v>1610</v>
      </c>
    </row>
    <row r="218" spans="1:7" s="104" customFormat="1" ht="12.75" outlineLevel="1">
      <c r="A218" s="101"/>
      <c r="B218" s="101"/>
      <c r="C218" s="52"/>
      <c r="D218" s="102"/>
      <c r="F218" s="103"/>
      <c r="G218" s="86"/>
    </row>
    <row r="219" spans="1:7" s="104" customFormat="1" ht="12.75" outlineLevel="1">
      <c r="A219" s="101"/>
      <c r="B219" s="101"/>
      <c r="C219" s="52">
        <v>4430</v>
      </c>
      <c r="D219" s="102" t="s">
        <v>73</v>
      </c>
      <c r="E219" s="104">
        <v>200</v>
      </c>
      <c r="F219" s="103">
        <v>-200</v>
      </c>
      <c r="G219" s="86">
        <f>E219+F219</f>
        <v>0</v>
      </c>
    </row>
    <row r="220" spans="1:7" s="104" customFormat="1" ht="12.75" outlineLevel="1">
      <c r="A220" s="101"/>
      <c r="B220" s="101"/>
      <c r="C220" s="52"/>
      <c r="D220" s="102"/>
      <c r="F220" s="103"/>
      <c r="G220" s="86"/>
    </row>
    <row r="221" spans="1:7" s="104" customFormat="1" ht="12.75" outlineLevel="1">
      <c r="A221" s="101"/>
      <c r="B221" s="101"/>
      <c r="C221" s="52">
        <v>4440</v>
      </c>
      <c r="D221" s="102" t="s">
        <v>34</v>
      </c>
      <c r="E221" s="104">
        <v>2100</v>
      </c>
      <c r="F221" s="103">
        <v>960</v>
      </c>
      <c r="G221" s="86">
        <f>E221+F221</f>
        <v>3060</v>
      </c>
    </row>
    <row r="222" spans="1:7" s="104" customFormat="1" ht="12.75" outlineLevel="1">
      <c r="A222" s="101"/>
      <c r="B222" s="101"/>
      <c r="C222" s="52"/>
      <c r="D222" s="102"/>
      <c r="F222" s="103"/>
      <c r="G222" s="86"/>
    </row>
    <row r="223" spans="1:7" s="104" customFormat="1" ht="12.75" outlineLevel="1">
      <c r="A223" s="101"/>
      <c r="B223" s="101"/>
      <c r="C223" s="52">
        <v>4480</v>
      </c>
      <c r="D223" s="102" t="s">
        <v>24</v>
      </c>
      <c r="E223" s="104">
        <v>400</v>
      </c>
      <c r="F223" s="103"/>
      <c r="G223" s="86">
        <f>E223+F223</f>
        <v>400</v>
      </c>
    </row>
    <row r="224" spans="1:7" s="104" customFormat="1" ht="12.75" outlineLevel="1">
      <c r="A224" s="101"/>
      <c r="B224" s="101"/>
      <c r="C224" s="52"/>
      <c r="D224" s="102"/>
      <c r="F224" s="103"/>
      <c r="G224" s="86"/>
    </row>
    <row r="225" spans="1:7" s="104" customFormat="1" ht="12.75" outlineLevel="1">
      <c r="A225" s="105"/>
      <c r="B225" s="105"/>
      <c r="C225" s="67">
        <v>6050</v>
      </c>
      <c r="D225" s="121" t="s">
        <v>74</v>
      </c>
      <c r="E225" s="104">
        <v>16300</v>
      </c>
      <c r="F225" s="107"/>
      <c r="G225" s="86">
        <f>E225+F225</f>
        <v>16300</v>
      </c>
    </row>
    <row r="226" spans="1:7" ht="12.75">
      <c r="A226" s="55"/>
      <c r="B226" s="55"/>
      <c r="C226" s="63"/>
      <c r="D226" s="64"/>
      <c r="E226" s="65"/>
      <c r="F226" s="95"/>
      <c r="G226" s="86"/>
    </row>
    <row r="227" spans="1:7" ht="25.5">
      <c r="A227" s="47">
        <v>853</v>
      </c>
      <c r="B227" s="47"/>
      <c r="C227" s="48"/>
      <c r="D227" s="60" t="s">
        <v>39</v>
      </c>
      <c r="E227" s="50">
        <f>E229+E247</f>
        <v>102404</v>
      </c>
      <c r="F227" s="50">
        <f>F229+F247</f>
        <v>4944</v>
      </c>
      <c r="G227" s="86">
        <f>E227+F227</f>
        <v>107348</v>
      </c>
    </row>
    <row r="228" spans="1:7" ht="12.75">
      <c r="A228" s="51"/>
      <c r="B228" s="51"/>
      <c r="C228" s="52"/>
      <c r="D228" s="61"/>
      <c r="E228" s="62"/>
      <c r="F228" s="94"/>
      <c r="G228" s="86"/>
    </row>
    <row r="229" spans="1:7" ht="25.5">
      <c r="A229" s="55"/>
      <c r="B229" s="55">
        <v>85321</v>
      </c>
      <c r="C229" s="63"/>
      <c r="D229" s="64" t="s">
        <v>40</v>
      </c>
      <c r="E229" s="65">
        <f>SUM(E231:E245)</f>
        <v>73000</v>
      </c>
      <c r="F229" s="95">
        <f>SUM(F231:F245)</f>
        <v>0</v>
      </c>
      <c r="G229" s="86">
        <f>E229+F229</f>
        <v>73000</v>
      </c>
    </row>
    <row r="230" spans="1:7" ht="12.75">
      <c r="A230" s="55"/>
      <c r="B230" s="55"/>
      <c r="C230" s="63"/>
      <c r="D230" s="64"/>
      <c r="E230" s="65"/>
      <c r="F230" s="95"/>
      <c r="G230" s="86"/>
    </row>
    <row r="231" spans="1:7" ht="12.75">
      <c r="A231" s="66"/>
      <c r="B231" s="66"/>
      <c r="C231" s="67">
        <v>4010</v>
      </c>
      <c r="D231" s="58" t="s">
        <v>26</v>
      </c>
      <c r="E231" s="38">
        <v>7670</v>
      </c>
      <c r="F231" s="89"/>
      <c r="G231" s="86">
        <f>E231+F231</f>
        <v>7670</v>
      </c>
    </row>
    <row r="232" spans="1:7" ht="12.75">
      <c r="A232" s="66"/>
      <c r="B232" s="66"/>
      <c r="C232" s="67"/>
      <c r="D232" s="58"/>
      <c r="E232" s="38"/>
      <c r="F232" s="89"/>
      <c r="G232" s="86"/>
    </row>
    <row r="233" spans="1:7" ht="12.75">
      <c r="A233" s="66"/>
      <c r="B233" s="66"/>
      <c r="C233" s="37">
        <v>4040</v>
      </c>
      <c r="D233" s="58" t="s">
        <v>27</v>
      </c>
      <c r="E233" s="38">
        <v>590</v>
      </c>
      <c r="F233" s="89"/>
      <c r="G233" s="86">
        <f>E233+F233</f>
        <v>590</v>
      </c>
    </row>
    <row r="234" spans="1:7" ht="12.75">
      <c r="A234" s="55"/>
      <c r="B234" s="55"/>
      <c r="C234" s="63"/>
      <c r="D234" s="64"/>
      <c r="E234" s="65"/>
      <c r="F234" s="95"/>
      <c r="G234" s="86"/>
    </row>
    <row r="235" spans="1:7" ht="12.75">
      <c r="A235" s="51"/>
      <c r="B235" s="51"/>
      <c r="C235" s="52">
        <v>4110</v>
      </c>
      <c r="D235" s="61" t="s">
        <v>28</v>
      </c>
      <c r="E235" s="62">
        <f>4005+1340</f>
        <v>5345</v>
      </c>
      <c r="F235" s="94"/>
      <c r="G235" s="86">
        <f>E235+F235</f>
        <v>5345</v>
      </c>
    </row>
    <row r="236" spans="1:7" ht="12.75">
      <c r="A236" s="51"/>
      <c r="B236" s="51"/>
      <c r="C236" s="52"/>
      <c r="D236" s="61"/>
      <c r="E236" s="62"/>
      <c r="F236" s="94"/>
      <c r="G236" s="86"/>
    </row>
    <row r="237" spans="1:7" ht="12.75">
      <c r="A237" s="51"/>
      <c r="B237" s="51"/>
      <c r="C237" s="52">
        <v>4120</v>
      </c>
      <c r="D237" s="61" t="s">
        <v>29</v>
      </c>
      <c r="E237" s="62">
        <f>555+200</f>
        <v>755</v>
      </c>
      <c r="F237" s="94"/>
      <c r="G237" s="86">
        <f>E237+F237</f>
        <v>755</v>
      </c>
    </row>
    <row r="238" spans="1:7" ht="12.75">
      <c r="A238" s="51"/>
      <c r="B238" s="51"/>
      <c r="C238" s="52"/>
      <c r="D238" s="61"/>
      <c r="E238" s="62"/>
      <c r="F238" s="94"/>
      <c r="G238" s="86"/>
    </row>
    <row r="239" spans="1:7" ht="12.75">
      <c r="A239" s="51"/>
      <c r="B239" s="51"/>
      <c r="C239" s="52">
        <v>4170</v>
      </c>
      <c r="D239" s="61" t="s">
        <v>52</v>
      </c>
      <c r="E239" s="62">
        <v>50070</v>
      </c>
      <c r="F239" s="94"/>
      <c r="G239" s="86">
        <f>E239+F239</f>
        <v>50070</v>
      </c>
    </row>
    <row r="240" spans="1:7" ht="12.75">
      <c r="A240" s="51"/>
      <c r="B240" s="51"/>
      <c r="C240" s="52"/>
      <c r="D240" s="61"/>
      <c r="E240" s="62"/>
      <c r="F240" s="94"/>
      <c r="G240" s="86"/>
    </row>
    <row r="241" spans="1:7" ht="12.75">
      <c r="A241" s="51"/>
      <c r="B241" s="51"/>
      <c r="C241" s="52">
        <v>4210</v>
      </c>
      <c r="D241" s="61" t="s">
        <v>30</v>
      </c>
      <c r="E241" s="62">
        <v>2000</v>
      </c>
      <c r="F241" s="94"/>
      <c r="G241" s="86">
        <f>E241+F241</f>
        <v>2000</v>
      </c>
    </row>
    <row r="242" spans="1:7" ht="12.75">
      <c r="A242" s="51"/>
      <c r="B242" s="51"/>
      <c r="C242" s="52"/>
      <c r="D242" s="61"/>
      <c r="E242" s="62"/>
      <c r="F242" s="94"/>
      <c r="G242" s="86"/>
    </row>
    <row r="243" spans="1:7" ht="12.75">
      <c r="A243" s="51"/>
      <c r="B243" s="51"/>
      <c r="C243" s="52">
        <v>4300</v>
      </c>
      <c r="D243" s="61" t="s">
        <v>22</v>
      </c>
      <c r="E243" s="62">
        <v>6430</v>
      </c>
      <c r="F243" s="94"/>
      <c r="G243" s="86">
        <f>E243+F243</f>
        <v>6430</v>
      </c>
    </row>
    <row r="244" spans="1:7" ht="12.75">
      <c r="A244" s="51"/>
      <c r="B244" s="51"/>
      <c r="C244" s="52"/>
      <c r="D244" s="61"/>
      <c r="E244" s="62"/>
      <c r="F244" s="94"/>
      <c r="G244" s="86"/>
    </row>
    <row r="245" spans="1:7" ht="25.5">
      <c r="A245" s="66"/>
      <c r="B245" s="66"/>
      <c r="C245" s="37">
        <v>4440</v>
      </c>
      <c r="D245" s="58" t="s">
        <v>34</v>
      </c>
      <c r="E245" s="38">
        <v>140</v>
      </c>
      <c r="F245" s="89"/>
      <c r="G245" s="86">
        <f>E245+F245</f>
        <v>140</v>
      </c>
    </row>
    <row r="246" spans="1:7" ht="12.75">
      <c r="A246" s="66"/>
      <c r="B246" s="66"/>
      <c r="C246" s="37"/>
      <c r="D246" s="58"/>
      <c r="E246" s="38"/>
      <c r="F246" s="89"/>
      <c r="G246" s="86"/>
    </row>
    <row r="247" spans="1:7" ht="12.75">
      <c r="A247" s="35"/>
      <c r="B247" s="72">
        <v>85334</v>
      </c>
      <c r="C247" s="37"/>
      <c r="D247" s="74" t="s">
        <v>63</v>
      </c>
      <c r="E247" s="75">
        <f>SUM(E249:E253)</f>
        <v>29404</v>
      </c>
      <c r="F247" s="75">
        <f>SUM(F249:F253)</f>
        <v>4944</v>
      </c>
      <c r="G247" s="86">
        <f>E247+F247</f>
        <v>34348</v>
      </c>
    </row>
    <row r="248" spans="1:7" ht="12.75">
      <c r="A248" s="35"/>
      <c r="B248" s="72"/>
      <c r="C248" s="37"/>
      <c r="D248" s="74"/>
      <c r="E248" s="38"/>
      <c r="F248" s="38"/>
      <c r="G248" s="54"/>
    </row>
    <row r="249" spans="1:7" ht="12.75">
      <c r="A249" s="35"/>
      <c r="B249" s="35"/>
      <c r="C249" s="67">
        <v>4010</v>
      </c>
      <c r="D249" s="58" t="s">
        <v>26</v>
      </c>
      <c r="E249" s="38">
        <v>7697</v>
      </c>
      <c r="F249" s="38">
        <v>4203</v>
      </c>
      <c r="G249" s="86">
        <f>E249+F249</f>
        <v>11900</v>
      </c>
    </row>
    <row r="250" spans="1:7" ht="12.75">
      <c r="A250" s="35"/>
      <c r="B250" s="35"/>
      <c r="C250" s="37"/>
      <c r="D250" s="58"/>
      <c r="E250" s="38"/>
      <c r="F250" s="38"/>
      <c r="G250" s="54"/>
    </row>
    <row r="251" spans="1:7" ht="12.75">
      <c r="A251" s="35"/>
      <c r="B251" s="35"/>
      <c r="C251" s="37">
        <v>4110</v>
      </c>
      <c r="D251" s="58" t="s">
        <v>28</v>
      </c>
      <c r="E251" s="38">
        <v>1368</v>
      </c>
      <c r="F251" s="38">
        <v>741</v>
      </c>
      <c r="G251" s="86">
        <f>E251+F251</f>
        <v>2109</v>
      </c>
    </row>
    <row r="252" spans="1:7" ht="12.75">
      <c r="A252" s="35"/>
      <c r="B252" s="35"/>
      <c r="C252" s="37"/>
      <c r="D252" s="58"/>
      <c r="E252" s="38"/>
      <c r="F252" s="38"/>
      <c r="G252" s="86"/>
    </row>
    <row r="253" spans="1:7" ht="12.75">
      <c r="A253" s="51"/>
      <c r="B253" s="51"/>
      <c r="C253" s="52">
        <v>4210</v>
      </c>
      <c r="D253" s="61" t="s">
        <v>30</v>
      </c>
      <c r="E253" s="62">
        <v>20339</v>
      </c>
      <c r="F253" s="94"/>
      <c r="G253" s="86">
        <f>E253+F253</f>
        <v>20339</v>
      </c>
    </row>
    <row r="254" spans="1:7" ht="12.75">
      <c r="A254" s="51"/>
      <c r="B254" s="51"/>
      <c r="C254" s="52"/>
      <c r="D254" s="61"/>
      <c r="E254" s="62"/>
      <c r="F254" s="94"/>
      <c r="G254" s="86"/>
    </row>
    <row r="255" spans="1:7" ht="12.75">
      <c r="A255" s="66"/>
      <c r="B255" s="66"/>
      <c r="C255" s="76"/>
      <c r="D255" s="77" t="s">
        <v>41</v>
      </c>
      <c r="E255" s="78">
        <f>E86+E92+E108+E142+E227+E184+E190+E178</f>
        <v>2118704</v>
      </c>
      <c r="F255" s="78">
        <f>F86+F92+F108+F142+F227+F184+F190+F178</f>
        <v>4944</v>
      </c>
      <c r="G255" s="86">
        <f>E255+F255</f>
        <v>2123648</v>
      </c>
    </row>
    <row r="256" spans="1:6" ht="12.75">
      <c r="A256" s="66"/>
      <c r="B256" s="66"/>
      <c r="C256" s="76"/>
      <c r="D256" s="77"/>
      <c r="E256" s="78"/>
      <c r="F256" s="97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danuta_jablonska</cp:lastModifiedBy>
  <cp:lastPrinted>2005-10-06T13:16:55Z</cp:lastPrinted>
  <dcterms:created xsi:type="dcterms:W3CDTF">2000-10-24T20:52:35Z</dcterms:created>
  <dcterms:modified xsi:type="dcterms:W3CDTF">2005-11-21T17:53:49Z</dcterms:modified>
  <cp:category/>
  <cp:version/>
  <cp:contentType/>
  <cp:contentStatus/>
</cp:coreProperties>
</file>