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<sst xmlns="http://schemas.openxmlformats.org/spreadsheetml/2006/main" count="72" uniqueCount="67">
  <si>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Dz.</t>
  </si>
  <si>
    <t>R.</t>
  </si>
  <si>
    <t>P.</t>
  </si>
  <si>
    <t>W Y S Z C Z E G Ó L N I E N I E</t>
  </si>
  <si>
    <t>Zakup materiałów i wyposażenia</t>
  </si>
  <si>
    <t>TRANSPORT I ŁĄCZNOŚĆ</t>
  </si>
  <si>
    <t>Drogi publiczne powiatowe</t>
  </si>
  <si>
    <t>Wynagrodzenia osobowe pracowników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</si>
  <si>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</si>
  <si>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</si>
  <si>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</si>
  <si>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</si>
  <si>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</si>
  <si>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Zakup usług pozostałych</t>
  </si>
  <si>
    <t>ADMINISTRACJA PUBLICZNA</t>
  </si>
  <si>
    <t>Urzędy wojewódzkie</t>
  </si>
  <si>
    <t>Starostwa powiatowe</t>
  </si>
  <si>
    <t>RAZEM   WYDATKI BUDŻETOWE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</si>
  <si>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</si>
  <si>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</si>
  <si>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</si>
  <si>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</si>
  <si>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</si>
  <si>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</si>
  <si>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</si>
  <si>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</si>
  <si>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</si>
  <si>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</si>
  <si>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</si>
  <si>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</si>
  <si>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</si>
  <si>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</si>
  <si>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</si>
  <si>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</si>
  <si>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</si>
  <si>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</si>
  <si>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</si>
  <si>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</si>
  <si>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</si>
  <si>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</si>
  <si>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</si>
  <si>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>POMOC SPOŁECZNA</t>
  </si>
  <si>
    <t>Domy pomocy społecznej</t>
  </si>
  <si>
    <t>POZOSTAŁE ZADANIA W ZAKRESIE POLITYKI SPOŁECZNEJ</t>
  </si>
  <si>
    <t>OŚWIATA I WYCHOWANIE</t>
  </si>
  <si>
    <t>Szkoły  zawodowe</t>
  </si>
  <si>
    <t>Dokształcanie i doskonalenie nauczycieli</t>
  </si>
  <si>
    <t>EDUKACYJNA OPIEKA WYCHOWAWCZA</t>
  </si>
  <si>
    <t xml:space="preserve">Pomoc materialna dla uczniów </t>
  </si>
  <si>
    <t>KULTURA FIZYCZNA I SPORT</t>
  </si>
  <si>
    <t>Zadania w zakresie kultury fizycznej i sportu</t>
  </si>
  <si>
    <t xml:space="preserve">Poradnie psychologiczno -pedagogiczne, w  tym  poradnie  specjalistyczne </t>
  </si>
  <si>
    <t>Wynagrodzenia  bezosobowe</t>
  </si>
  <si>
    <t xml:space="preserve">Stypendia  oraz  inne formy pomocy dla uczniów </t>
  </si>
  <si>
    <t xml:space="preserve">Pozostała  działalność </t>
  </si>
  <si>
    <t xml:space="preserve">Świadczenia  społeczne </t>
  </si>
  <si>
    <t xml:space="preserve">Zakup usług  pozostałych </t>
  </si>
  <si>
    <t xml:space="preserve">ZWIĘKSZENIA </t>
  </si>
  <si>
    <t xml:space="preserve">Dotacja  celowa  z  budżetu  na  finansowanie  lub  dofinansowanie  zadań  zleconych  do  realizacji  stowarzyszeniom </t>
  </si>
  <si>
    <t>w  tym realizacja :</t>
  </si>
  <si>
    <t>ZMNIEJSZENIA</t>
  </si>
  <si>
    <t xml:space="preserve">SKUTKI  ZMIAN </t>
  </si>
  <si>
    <t xml:space="preserve">PLAN  WYDATKÓW  PODLEGAJĄCYCH  ZMIANIE </t>
  </si>
  <si>
    <t xml:space="preserve">Załącznik  nr  2  do  uchwały   Rady     Powiatu  Toruńskiego Z  DNIA  28.02.2006 </t>
  </si>
  <si>
    <t>w  sprawie  zmiany   Budżetu  Powiatu  Toruńskiego  na  rok  2006  .</t>
  </si>
  <si>
    <t xml:space="preserve">ZMIANY W WYDATKACH  BUDŻETOWYCH  NA ROK 2006 </t>
  </si>
  <si>
    <t>zmiana  na  dzień  27.02.2006  rok 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</si>
</sst>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</numFmts>
  <fonts count="15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4" xfId="0" applyNumberFormat="1" applyFont="1" applyBorder="1" applyAlignment="1">
      <alignment vertical="center" wrapText="1" shrinkToFit="1"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 vertical="center" wrapText="1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 wrapText="1" shrinkToFit="1"/>
    </xf>
    <xf numFmtId="1" fontId="0" fillId="0" borderId="0" xfId="0" applyNumberFormat="1" applyFont="1" applyAlignment="1">
      <alignment horizontal="right" vertical="center" wrapText="1" shrinkToFit="1"/>
    </xf>
    <xf numFmtId="1" fontId="4" fillId="0" borderId="7" xfId="0" applyNumberFormat="1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wrapText="1" shrinkToFit="1"/>
    </xf>
    <xf numFmtId="1" fontId="0" fillId="0" borderId="0" xfId="0" applyNumberFormat="1" applyFont="1" applyAlignment="1">
      <alignment vertical="center" wrapText="1" shrinkToFit="1"/>
    </xf>
    <xf numFmtId="1" fontId="4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1" fontId="5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vertical="center" wrapText="1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Fill="1" applyBorder="1" applyAlignment="1">
      <alignment vertical="center" shrinkToFit="1"/>
    </xf>
    <xf numFmtId="3" fontId="2" fillId="0" borderId="0" xfId="0" applyNumberFormat="1" applyFont="1" applyBorder="1" applyAlignment="1">
      <alignment vertical="center" shrinkToFit="1"/>
    </xf>
    <xf numFmtId="3" fontId="3" fillId="0" borderId="0" xfId="0" applyNumberFormat="1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 shrinkToFit="1"/>
    </xf>
    <xf numFmtId="3" fontId="3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 shrinkToFit="1"/>
    </xf>
    <xf numFmtId="3" fontId="14" fillId="0" borderId="0" xfId="0" applyNumberFormat="1" applyFont="1" applyBorder="1" applyAlignment="1">
      <alignment vertical="center" shrinkToFit="1"/>
    </xf>
    <xf numFmtId="3" fontId="0" fillId="0" borderId="0" xfId="0" applyNumberFormat="1" applyFont="1" applyAlignment="1">
      <alignment/>
    </xf>
    <xf numFmtId="0" fontId="14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6"/>
  <sheetViews>
    <sheetView tabSelected="1" showOutlineSymbols="0" workbookViewId="0" topLeftCell="A40">
      <selection activeCell="H42" sqref="H42"/>
    </sheetView>
  </sheetViews>
  <sheetFormatPr defaultColWidth="9.00390625" defaultRowHeight="12.75" outlineLevelRow="2" outlineLevelCol="1"/>
  <cols>
    <col min="1" max="1" width="4.625" style="80" bestFit="1" customWidth="1"/>
    <col min="2" max="3" width="7.75390625" style="80" bestFit="1" customWidth="1"/>
    <col min="4" max="4" width="34.625" style="101" customWidth="1"/>
    <col min="5" max="5" width="11.00390625" style="120" customWidth="1" outlineLevel="1"/>
    <col min="6" max="6" width="8.875" style="120" customWidth="1" outlineLevel="1"/>
    <col min="7" max="7" width="9.375" style="120" customWidth="1" outlineLevel="1"/>
    <col min="8" max="8" width="10.75390625" style="120" customWidth="1" outlineLevel="1"/>
    <col min="9" max="9" width="12.25390625" style="111" customWidth="1"/>
    <col min="10" max="13" width="9.125" style="111" customWidth="1"/>
    <col min="14" max="16384" width="9.125" style="84" customWidth="1"/>
  </cols>
  <sheetData>
    <row r="1" spans="1:4" ht="12.75">
      <c r="A1" s="67"/>
      <c r="B1" s="105" t="s">
        <v>63</v>
      </c>
      <c r="C1" s="67"/>
      <c r="D1" s="88"/>
    </row>
    <row r="2" spans="1:4" ht="12.75">
      <c r="A2" s="67"/>
      <c r="B2" s="105" t="s">
        <v>64</v>
      </c>
      <c r="C2" s="67"/>
      <c r="D2" s="88"/>
    </row>
    <row r="3" spans="1:4" ht="12.75">
      <c r="A3" s="67"/>
      <c r="B3" s="105"/>
      <c r="C3" s="67"/>
      <c r="D3" s="88" t="s">
        <v>66</v>
      </c>
    </row>
    <row r="4" spans="1:8" ht="25.5">
      <c r="A4" s="89"/>
      <c r="B4" s="68"/>
      <c r="C4" s="69"/>
      <c r="D4" s="90" t="s">
        <v>65</v>
      </c>
      <c r="E4" s="121"/>
      <c r="F4" s="121"/>
      <c r="G4" s="121"/>
      <c r="H4" s="121"/>
    </row>
    <row r="5" spans="1:8" ht="13.5" thickBot="1">
      <c r="A5" s="70"/>
      <c r="B5" s="68"/>
      <c r="C5" s="69"/>
      <c r="D5" s="91"/>
      <c r="E5" s="121"/>
      <c r="F5" s="121"/>
      <c r="G5" s="121"/>
      <c r="H5" s="121"/>
    </row>
    <row r="6" spans="1:13" s="85" customFormat="1" ht="60.75" thickBot="1">
      <c r="A6" s="71" t="s">
        <v>0</v>
      </c>
      <c r="B6" s="71" t="s">
        <v>1</v>
      </c>
      <c r="C6" s="72" t="s">
        <v>2</v>
      </c>
      <c r="D6" s="92" t="s">
        <v>3</v>
      </c>
      <c r="E6" s="137" t="s">
        <v>62</v>
      </c>
      <c r="F6" s="138" t="s">
        <v>57</v>
      </c>
      <c r="G6" s="138" t="s">
        <v>60</v>
      </c>
      <c r="H6" s="137" t="s">
        <v>61</v>
      </c>
      <c r="I6" s="118"/>
      <c r="J6" s="119"/>
      <c r="K6" s="119"/>
      <c r="L6" s="118"/>
      <c r="M6" s="118"/>
    </row>
    <row r="7" spans="1:8" ht="12.75">
      <c r="A7" s="93"/>
      <c r="B7" s="93"/>
      <c r="C7" s="94"/>
      <c r="D7" s="95"/>
      <c r="E7" s="122"/>
      <c r="F7" s="122"/>
      <c r="G7" s="122"/>
      <c r="H7" s="122"/>
    </row>
    <row r="8" spans="1:8" ht="12.75" outlineLevel="1">
      <c r="A8" s="79"/>
      <c r="B8" s="79"/>
      <c r="C8" s="69"/>
      <c r="D8" s="96"/>
      <c r="E8" s="121"/>
      <c r="F8" s="121"/>
      <c r="G8" s="121"/>
      <c r="H8" s="123"/>
    </row>
    <row r="9" spans="1:13" s="86" customFormat="1" ht="12.75">
      <c r="A9" s="79">
        <v>801</v>
      </c>
      <c r="B9" s="79"/>
      <c r="C9" s="69"/>
      <c r="D9" s="102" t="s">
        <v>44</v>
      </c>
      <c r="E9" s="127">
        <f>E11+E15</f>
        <v>0</v>
      </c>
      <c r="F9" s="127">
        <f>F11+F15</f>
        <v>12295</v>
      </c>
      <c r="G9" s="127">
        <f>G11+G15</f>
        <v>0</v>
      </c>
      <c r="H9" s="123">
        <f>E9+F9-G9</f>
        <v>12295</v>
      </c>
      <c r="I9" s="113"/>
      <c r="J9" s="113"/>
      <c r="K9" s="113"/>
      <c r="L9" s="113"/>
      <c r="M9" s="113"/>
    </row>
    <row r="10" spans="1:8" ht="12.75">
      <c r="A10" s="79"/>
      <c r="B10" s="79"/>
      <c r="C10" s="69"/>
      <c r="D10" s="96"/>
      <c r="E10" s="121"/>
      <c r="F10" s="121"/>
      <c r="G10" s="121"/>
      <c r="H10" s="123"/>
    </row>
    <row r="11" spans="1:13" s="85" customFormat="1" ht="12.75">
      <c r="A11" s="79"/>
      <c r="B11" s="81">
        <v>80130</v>
      </c>
      <c r="C11" s="69"/>
      <c r="D11" s="87" t="s">
        <v>45</v>
      </c>
      <c r="E11" s="126"/>
      <c r="F11" s="126">
        <f>SUM(F13:F13)</f>
        <v>10000</v>
      </c>
      <c r="G11" s="126">
        <f>SUM(G13:G13)</f>
        <v>0</v>
      </c>
      <c r="H11" s="123">
        <f>E11+F11-G11</f>
        <v>10000</v>
      </c>
      <c r="I11" s="112"/>
      <c r="J11" s="112"/>
      <c r="K11" s="112"/>
      <c r="L11" s="112"/>
      <c r="M11" s="112"/>
    </row>
    <row r="12" spans="1:13" s="85" customFormat="1" ht="12.75" outlineLevel="1">
      <c r="A12" s="79"/>
      <c r="B12" s="81"/>
      <c r="C12" s="69"/>
      <c r="D12" s="87"/>
      <c r="E12" s="126"/>
      <c r="F12" s="126"/>
      <c r="G12" s="126"/>
      <c r="H12" s="123"/>
      <c r="I12" s="112"/>
      <c r="J12" s="112"/>
      <c r="K12" s="112"/>
      <c r="L12" s="112"/>
      <c r="M12" s="112"/>
    </row>
    <row r="13" spans="1:8" ht="12.75" outlineLevel="1">
      <c r="A13" s="79"/>
      <c r="B13" s="79"/>
      <c r="C13" s="69">
        <v>4210</v>
      </c>
      <c r="D13" s="96" t="s">
        <v>4</v>
      </c>
      <c r="E13" s="121">
        <v>322500</v>
      </c>
      <c r="F13" s="121">
        <v>10000</v>
      </c>
      <c r="G13" s="121"/>
      <c r="H13" s="123">
        <f>E13+F13-G13</f>
        <v>332500</v>
      </c>
    </row>
    <row r="14" spans="1:8" ht="12.75" outlineLevel="1">
      <c r="A14" s="79"/>
      <c r="B14" s="79"/>
      <c r="C14" s="69"/>
      <c r="D14" s="96"/>
      <c r="E14" s="121"/>
      <c r="F14" s="121"/>
      <c r="G14" s="121"/>
      <c r="H14" s="123"/>
    </row>
    <row r="15" spans="1:13" s="85" customFormat="1" ht="25.5">
      <c r="A15" s="79"/>
      <c r="B15" s="79">
        <v>80146</v>
      </c>
      <c r="C15" s="69"/>
      <c r="D15" s="87" t="s">
        <v>46</v>
      </c>
      <c r="E15" s="129"/>
      <c r="F15" s="129">
        <f>SUM(F17:F19)</f>
        <v>2295</v>
      </c>
      <c r="G15" s="129">
        <f>SUM(G17:G19)</f>
        <v>0</v>
      </c>
      <c r="H15" s="123">
        <f>E15+F15-G15</f>
        <v>2295</v>
      </c>
      <c r="I15" s="112"/>
      <c r="J15" s="112"/>
      <c r="K15" s="112"/>
      <c r="L15" s="112"/>
      <c r="M15" s="112"/>
    </row>
    <row r="16" spans="1:8" ht="12.75" outlineLevel="1">
      <c r="A16" s="79"/>
      <c r="B16" s="79"/>
      <c r="C16" s="69"/>
      <c r="D16" s="98"/>
      <c r="E16" s="128"/>
      <c r="F16" s="128"/>
      <c r="G16" s="128"/>
      <c r="H16" s="123"/>
    </row>
    <row r="17" spans="1:8" ht="12.75" outlineLevel="1">
      <c r="A17" s="79"/>
      <c r="B17" s="79"/>
      <c r="C17" s="69">
        <v>4300</v>
      </c>
      <c r="D17" s="96" t="s">
        <v>13</v>
      </c>
      <c r="E17" s="130">
        <v>39400</v>
      </c>
      <c r="F17" s="130">
        <v>1745</v>
      </c>
      <c r="G17" s="130"/>
      <c r="H17" s="123">
        <f>E17+F17-G17</f>
        <v>41145</v>
      </c>
    </row>
    <row r="18" spans="1:8" ht="12.75" outlineLevel="1">
      <c r="A18" s="79"/>
      <c r="B18" s="79"/>
      <c r="C18" s="69"/>
      <c r="D18" s="96"/>
      <c r="E18" s="128"/>
      <c r="F18" s="128"/>
      <c r="G18" s="128"/>
      <c r="H18" s="123"/>
    </row>
    <row r="19" spans="1:8" ht="12.75" outlineLevel="1">
      <c r="A19" s="79"/>
      <c r="B19" s="79"/>
      <c r="C19" s="69">
        <v>4410</v>
      </c>
      <c r="D19" s="96" t="s">
        <v>12</v>
      </c>
      <c r="E19" s="128">
        <v>6640</v>
      </c>
      <c r="F19" s="128">
        <v>550</v>
      </c>
      <c r="G19" s="128"/>
      <c r="H19" s="123">
        <f>E19+F19-G19</f>
        <v>7190</v>
      </c>
    </row>
    <row r="20" spans="1:8" ht="12.75" outlineLevel="1">
      <c r="A20" s="79"/>
      <c r="B20" s="79"/>
      <c r="C20" s="69"/>
      <c r="D20" s="96" t="s">
        <v>59</v>
      </c>
      <c r="E20" s="128"/>
      <c r="F20" s="128"/>
      <c r="G20" s="128"/>
      <c r="H20" s="123"/>
    </row>
    <row r="21" spans="1:8" ht="12.75" outlineLevel="1">
      <c r="A21" s="79"/>
      <c r="B21" s="79"/>
      <c r="C21" s="69"/>
      <c r="D21" s="96"/>
      <c r="E21" s="128"/>
      <c r="F21" s="128"/>
      <c r="G21" s="128"/>
      <c r="H21" s="123"/>
    </row>
    <row r="22" spans="1:13" s="65" customFormat="1" ht="12.75">
      <c r="A22" s="73">
        <v>852</v>
      </c>
      <c r="B22" s="73"/>
      <c r="C22" s="74"/>
      <c r="D22" s="99" t="s">
        <v>41</v>
      </c>
      <c r="E22" s="123">
        <f>E24</f>
        <v>0</v>
      </c>
      <c r="F22" s="123">
        <f>F24</f>
        <v>11000</v>
      </c>
      <c r="G22" s="123">
        <f>G24</f>
        <v>0</v>
      </c>
      <c r="H22" s="123">
        <f>E22+F22-G22</f>
        <v>11000</v>
      </c>
      <c r="I22" s="114"/>
      <c r="J22" s="114"/>
      <c r="K22" s="114"/>
      <c r="L22" s="114"/>
      <c r="M22" s="114"/>
    </row>
    <row r="23" spans="1:8" ht="12.75">
      <c r="A23" s="75"/>
      <c r="B23" s="75"/>
      <c r="C23" s="76"/>
      <c r="D23" s="98"/>
      <c r="E23" s="125"/>
      <c r="F23" s="125"/>
      <c r="G23" s="125"/>
      <c r="H23" s="123"/>
    </row>
    <row r="24" spans="1:13" s="66" customFormat="1" ht="12.75">
      <c r="A24" s="77"/>
      <c r="B24" s="77">
        <v>85202</v>
      </c>
      <c r="C24" s="78"/>
      <c r="D24" s="97" t="s">
        <v>42</v>
      </c>
      <c r="E24" s="124"/>
      <c r="F24" s="124">
        <f>SUM(F26:F27)</f>
        <v>11000</v>
      </c>
      <c r="G24" s="124">
        <f>SUM(G26:G27)</f>
        <v>0</v>
      </c>
      <c r="H24" s="123">
        <f>E24+F24-G24</f>
        <v>11000</v>
      </c>
      <c r="I24" s="115"/>
      <c r="J24" s="115"/>
      <c r="K24" s="115"/>
      <c r="L24" s="115"/>
      <c r="M24" s="115"/>
    </row>
    <row r="25" spans="1:8" ht="12.75" outlineLevel="1">
      <c r="A25" s="75"/>
      <c r="B25" s="75"/>
      <c r="C25" s="76"/>
      <c r="D25" s="98"/>
      <c r="E25" s="125"/>
      <c r="F25" s="125"/>
      <c r="G25" s="125"/>
      <c r="H25" s="123"/>
    </row>
    <row r="26" spans="1:8" ht="12.75" outlineLevel="1">
      <c r="A26" s="75"/>
      <c r="B26" s="75"/>
      <c r="C26" s="76">
        <v>4270</v>
      </c>
      <c r="D26" s="98" t="s">
        <v>11</v>
      </c>
      <c r="E26" s="125">
        <v>75500</v>
      </c>
      <c r="F26" s="125">
        <v>11000</v>
      </c>
      <c r="G26" s="125"/>
      <c r="H26" s="123">
        <f>E26+F26-G26</f>
        <v>86500</v>
      </c>
    </row>
    <row r="27" spans="1:8" ht="12.75" outlineLevel="1">
      <c r="A27" s="75"/>
      <c r="B27" s="75"/>
      <c r="C27" s="76"/>
      <c r="D27" s="98"/>
      <c r="E27" s="125"/>
      <c r="F27" s="125"/>
      <c r="G27" s="125"/>
      <c r="H27" s="123"/>
    </row>
    <row r="28" spans="1:13" s="65" customFormat="1" ht="25.5">
      <c r="A28" s="73">
        <v>853</v>
      </c>
      <c r="B28" s="73"/>
      <c r="C28" s="74"/>
      <c r="D28" s="99" t="s">
        <v>43</v>
      </c>
      <c r="E28" s="123">
        <f>E30</f>
        <v>0</v>
      </c>
      <c r="F28" s="123">
        <f>F30</f>
        <v>230324</v>
      </c>
      <c r="G28" s="123">
        <f>G30</f>
        <v>0</v>
      </c>
      <c r="H28" s="123">
        <f>E28+F28-G28</f>
        <v>230324</v>
      </c>
      <c r="I28" s="114"/>
      <c r="J28" s="114"/>
      <c r="K28" s="114"/>
      <c r="L28" s="114"/>
      <c r="M28" s="114"/>
    </row>
    <row r="29" spans="1:8" ht="12.75" outlineLevel="1">
      <c r="A29" s="75"/>
      <c r="B29" s="75"/>
      <c r="C29" s="76"/>
      <c r="D29" s="98"/>
      <c r="E29" s="125"/>
      <c r="F29" s="125"/>
      <c r="G29" s="125"/>
      <c r="H29" s="123"/>
    </row>
    <row r="30" spans="1:13" s="66" customFormat="1" ht="12.75" outlineLevel="2">
      <c r="A30" s="106"/>
      <c r="B30" s="106">
        <v>85395</v>
      </c>
      <c r="C30" s="107"/>
      <c r="D30" s="87" t="s">
        <v>54</v>
      </c>
      <c r="E30" s="126"/>
      <c r="F30" s="126">
        <f>SUM(F32:F36)</f>
        <v>230324</v>
      </c>
      <c r="G30" s="126">
        <f>SUM(G32:G36)</f>
        <v>0</v>
      </c>
      <c r="H30" s="123">
        <f>E30+F30-G30</f>
        <v>230324</v>
      </c>
      <c r="I30" s="115"/>
      <c r="J30" s="115"/>
      <c r="K30" s="115"/>
      <c r="L30" s="115"/>
      <c r="M30" s="115"/>
    </row>
    <row r="31" spans="1:8" ht="12.75" outlineLevel="2">
      <c r="A31" s="108"/>
      <c r="B31" s="108"/>
      <c r="C31" s="109"/>
      <c r="D31" s="104"/>
      <c r="E31" s="121"/>
      <c r="F31" s="121"/>
      <c r="G31" s="121"/>
      <c r="H31" s="123"/>
    </row>
    <row r="32" spans="1:8" ht="12.75" outlineLevel="2">
      <c r="A32" s="108"/>
      <c r="B32" s="108"/>
      <c r="C32" s="109">
        <v>3118</v>
      </c>
      <c r="D32" s="104" t="s">
        <v>55</v>
      </c>
      <c r="E32" s="121">
        <v>419000</v>
      </c>
      <c r="F32" s="121">
        <v>130285</v>
      </c>
      <c r="G32" s="121"/>
      <c r="H32" s="123">
        <f>E32+F32-G32</f>
        <v>549285</v>
      </c>
    </row>
    <row r="33" spans="1:8" ht="12.75" outlineLevel="2">
      <c r="A33" s="108"/>
      <c r="B33" s="108"/>
      <c r="C33" s="109"/>
      <c r="D33" s="104"/>
      <c r="E33" s="121"/>
      <c r="F33" s="121"/>
      <c r="G33" s="121"/>
      <c r="H33" s="123"/>
    </row>
    <row r="34" spans="1:8" ht="12.75" outlineLevel="2">
      <c r="A34" s="108"/>
      <c r="B34" s="108"/>
      <c r="C34" s="109">
        <v>4118</v>
      </c>
      <c r="D34" s="110" t="s">
        <v>8</v>
      </c>
      <c r="E34" s="121">
        <v>134100</v>
      </c>
      <c r="F34" s="121">
        <v>31890</v>
      </c>
      <c r="G34" s="121"/>
      <c r="H34" s="123">
        <f>E34+F34-G34</f>
        <v>165990</v>
      </c>
    </row>
    <row r="35" spans="1:8" ht="12.75" outlineLevel="2">
      <c r="A35" s="108"/>
      <c r="B35" s="108"/>
      <c r="C35" s="109"/>
      <c r="D35" s="104"/>
      <c r="E35" s="121"/>
      <c r="F35" s="121"/>
      <c r="G35" s="121"/>
      <c r="H35" s="123"/>
    </row>
    <row r="36" spans="1:8" ht="12.75" outlineLevel="2">
      <c r="A36" s="108"/>
      <c r="B36" s="108"/>
      <c r="C36" s="109">
        <v>4308</v>
      </c>
      <c r="D36" s="104" t="s">
        <v>56</v>
      </c>
      <c r="E36" s="121">
        <v>75639</v>
      </c>
      <c r="F36" s="121">
        <v>68149</v>
      </c>
      <c r="G36" s="121"/>
      <c r="H36" s="123">
        <f>E36+F36-G36</f>
        <v>143788</v>
      </c>
    </row>
    <row r="37" spans="1:8" ht="12.75" outlineLevel="2">
      <c r="A37" s="70"/>
      <c r="B37" s="70"/>
      <c r="C37" s="69"/>
      <c r="D37" s="96"/>
      <c r="E37" s="121"/>
      <c r="F37" s="121"/>
      <c r="G37" s="121"/>
      <c r="H37" s="123"/>
    </row>
    <row r="38" spans="1:13" s="65" customFormat="1" ht="25.5">
      <c r="A38" s="79">
        <v>854</v>
      </c>
      <c r="B38" s="79"/>
      <c r="C38" s="83"/>
      <c r="D38" s="102" t="s">
        <v>47</v>
      </c>
      <c r="E38" s="127">
        <f>E40+E47+E51</f>
        <v>0</v>
      </c>
      <c r="F38" s="127">
        <f>F40+F47+F51</f>
        <v>7800</v>
      </c>
      <c r="G38" s="127">
        <f>G40+G47+G51</f>
        <v>2895</v>
      </c>
      <c r="H38" s="123">
        <f>E38+F38-G38</f>
        <v>4905</v>
      </c>
      <c r="I38" s="114"/>
      <c r="J38" s="114"/>
      <c r="K38" s="114"/>
      <c r="L38" s="114"/>
      <c r="M38" s="114"/>
    </row>
    <row r="39" spans="1:8" ht="12.75">
      <c r="A39" s="70"/>
      <c r="B39" s="70"/>
      <c r="C39" s="69"/>
      <c r="D39" s="96"/>
      <c r="E39" s="121"/>
      <c r="F39" s="121"/>
      <c r="G39" s="121"/>
      <c r="H39" s="123"/>
    </row>
    <row r="40" spans="1:13" s="66" customFormat="1" ht="38.25">
      <c r="A40" s="81"/>
      <c r="B40" s="81">
        <v>85406</v>
      </c>
      <c r="C40" s="82"/>
      <c r="D40" s="87" t="s">
        <v>51</v>
      </c>
      <c r="E40" s="126"/>
      <c r="F40" s="126">
        <f>SUM(F42:F45)</f>
        <v>600</v>
      </c>
      <c r="G40" s="126">
        <f>SUM(G42:G45)</f>
        <v>600</v>
      </c>
      <c r="H40" s="123">
        <f>E40+F40-G40</f>
        <v>0</v>
      </c>
      <c r="I40" s="115"/>
      <c r="J40" s="115"/>
      <c r="K40" s="115"/>
      <c r="L40" s="115"/>
      <c r="M40" s="115"/>
    </row>
    <row r="41" spans="1:8" ht="12.75" outlineLevel="1">
      <c r="A41" s="70"/>
      <c r="B41" s="70"/>
      <c r="C41" s="69"/>
      <c r="D41" s="96"/>
      <c r="E41" s="121"/>
      <c r="F41" s="121"/>
      <c r="G41" s="121"/>
      <c r="H41" s="123"/>
    </row>
    <row r="42" spans="1:8" ht="12.75" outlineLevel="1">
      <c r="A42" s="70"/>
      <c r="B42" s="70"/>
      <c r="C42" s="69">
        <v>4170</v>
      </c>
      <c r="D42" s="98" t="s">
        <v>52</v>
      </c>
      <c r="E42" s="121"/>
      <c r="F42" s="121">
        <v>600</v>
      </c>
      <c r="G42" s="121"/>
      <c r="H42" s="123">
        <f>E42+F42-G42</f>
        <v>600</v>
      </c>
    </row>
    <row r="43" spans="1:8" ht="12.75" outlineLevel="1">
      <c r="A43" s="70"/>
      <c r="B43" s="70"/>
      <c r="C43" s="69"/>
      <c r="D43" s="98"/>
      <c r="E43" s="121"/>
      <c r="F43" s="121"/>
      <c r="G43" s="121"/>
      <c r="H43" s="123"/>
    </row>
    <row r="44" spans="1:8" ht="12.75" outlineLevel="1">
      <c r="A44" s="70"/>
      <c r="B44" s="70"/>
      <c r="C44" s="69">
        <v>4260</v>
      </c>
      <c r="D44" s="96" t="s">
        <v>10</v>
      </c>
      <c r="E44" s="121">
        <v>9640</v>
      </c>
      <c r="F44" s="121"/>
      <c r="G44" s="121">
        <v>600</v>
      </c>
      <c r="H44" s="123">
        <f>E44+F44-G44</f>
        <v>9040</v>
      </c>
    </row>
    <row r="45" spans="1:8" ht="12.75" outlineLevel="1">
      <c r="A45" s="70"/>
      <c r="B45" s="70"/>
      <c r="C45" s="69"/>
      <c r="D45" s="96"/>
      <c r="E45" s="121"/>
      <c r="F45" s="121"/>
      <c r="G45" s="121"/>
      <c r="H45" s="123"/>
    </row>
    <row r="46" spans="1:8" ht="12.75" outlineLevel="1">
      <c r="A46" s="79"/>
      <c r="B46" s="79"/>
      <c r="D46" s="100"/>
      <c r="E46" s="121"/>
      <c r="F46" s="121"/>
      <c r="G46" s="121"/>
      <c r="H46" s="123"/>
    </row>
    <row r="47" spans="1:13" s="66" customFormat="1" ht="12.75">
      <c r="A47" s="81"/>
      <c r="B47" s="81">
        <v>85415</v>
      </c>
      <c r="C47" s="82"/>
      <c r="D47" s="87" t="s">
        <v>48</v>
      </c>
      <c r="E47" s="129"/>
      <c r="F47" s="129">
        <f>SUM(F49:F49)</f>
        <v>7200</v>
      </c>
      <c r="G47" s="129">
        <f>SUM(G49:G49)</f>
        <v>0</v>
      </c>
      <c r="H47" s="123">
        <f>E47+F47-G47</f>
        <v>7200</v>
      </c>
      <c r="I47" s="115"/>
      <c r="J47" s="115"/>
      <c r="K47" s="115"/>
      <c r="L47" s="115"/>
      <c r="M47" s="115"/>
    </row>
    <row r="48" spans="1:13" s="66" customFormat="1" ht="12.75" outlineLevel="1">
      <c r="A48" s="81"/>
      <c r="B48" s="81"/>
      <c r="C48" s="82"/>
      <c r="D48" s="87"/>
      <c r="E48" s="129"/>
      <c r="F48" s="129"/>
      <c r="G48" s="129"/>
      <c r="H48" s="123"/>
      <c r="I48" s="115"/>
      <c r="J48" s="115"/>
      <c r="K48" s="115"/>
      <c r="L48" s="115"/>
      <c r="M48" s="115"/>
    </row>
    <row r="49" spans="1:13" s="35" customFormat="1" ht="25.5" outlineLevel="1">
      <c r="A49" s="70"/>
      <c r="B49" s="70"/>
      <c r="C49" s="69">
        <v>3240</v>
      </c>
      <c r="D49" s="96" t="s">
        <v>53</v>
      </c>
      <c r="E49" s="131">
        <f>29440+10000</f>
        <v>39440</v>
      </c>
      <c r="F49" s="131">
        <v>7200</v>
      </c>
      <c r="G49" s="131"/>
      <c r="H49" s="123">
        <f>E49+F49-G49</f>
        <v>46640</v>
      </c>
      <c r="I49" s="116"/>
      <c r="J49" s="116"/>
      <c r="K49" s="116"/>
      <c r="L49" s="116"/>
      <c r="M49" s="116"/>
    </row>
    <row r="50" spans="1:13" s="35" customFormat="1" ht="12.75" outlineLevel="1">
      <c r="A50" s="70"/>
      <c r="B50" s="70"/>
      <c r="C50" s="69"/>
      <c r="D50" s="96"/>
      <c r="E50" s="131"/>
      <c r="F50" s="131"/>
      <c r="G50" s="131"/>
      <c r="H50" s="123"/>
      <c r="I50" s="116"/>
      <c r="J50" s="116"/>
      <c r="K50" s="116"/>
      <c r="L50" s="116"/>
      <c r="M50" s="116"/>
    </row>
    <row r="51" spans="1:13" s="66" customFormat="1" ht="25.5">
      <c r="A51" s="81"/>
      <c r="B51" s="81">
        <v>85446</v>
      </c>
      <c r="C51" s="82"/>
      <c r="D51" s="87" t="s">
        <v>46</v>
      </c>
      <c r="E51" s="129"/>
      <c r="F51" s="129">
        <f>SUM(F53:F55)</f>
        <v>0</v>
      </c>
      <c r="G51" s="129">
        <f>SUM(G53:G55)</f>
        <v>2295</v>
      </c>
      <c r="H51" s="123">
        <f>E51+F51-G51</f>
        <v>-2295</v>
      </c>
      <c r="I51" s="115"/>
      <c r="J51" s="115"/>
      <c r="K51" s="115"/>
      <c r="L51" s="115"/>
      <c r="M51" s="115"/>
    </row>
    <row r="52" spans="1:13" s="66" customFormat="1" ht="12.75" outlineLevel="1">
      <c r="A52" s="81"/>
      <c r="B52" s="81"/>
      <c r="C52" s="82"/>
      <c r="D52" s="87"/>
      <c r="E52" s="132"/>
      <c r="F52" s="132"/>
      <c r="G52" s="132"/>
      <c r="H52" s="123"/>
      <c r="I52" s="115"/>
      <c r="J52" s="115"/>
      <c r="K52" s="115"/>
      <c r="L52" s="115"/>
      <c r="M52" s="115"/>
    </row>
    <row r="53" spans="1:13" s="117" customFormat="1" ht="12.75" outlineLevel="1">
      <c r="A53" s="89"/>
      <c r="B53" s="89"/>
      <c r="C53" s="139">
        <v>4300</v>
      </c>
      <c r="D53" s="104" t="s">
        <v>13</v>
      </c>
      <c r="E53" s="128">
        <v>5210</v>
      </c>
      <c r="F53" s="128"/>
      <c r="G53" s="128">
        <v>1745</v>
      </c>
      <c r="H53" s="123">
        <f>E53+F53-G53</f>
        <v>3465</v>
      </c>
      <c r="I53" s="140"/>
      <c r="J53" s="140"/>
      <c r="K53" s="140"/>
      <c r="L53" s="140"/>
      <c r="M53" s="140"/>
    </row>
    <row r="54" spans="1:13" s="117" customFormat="1" ht="12.75" outlineLevel="1">
      <c r="A54" s="89"/>
      <c r="B54" s="89"/>
      <c r="C54" s="139"/>
      <c r="D54" s="104"/>
      <c r="E54" s="128"/>
      <c r="F54" s="128"/>
      <c r="G54" s="128"/>
      <c r="H54" s="123"/>
      <c r="I54" s="140"/>
      <c r="J54" s="140"/>
      <c r="K54" s="140"/>
      <c r="L54" s="140"/>
      <c r="M54" s="140"/>
    </row>
    <row r="55" spans="1:13" s="117" customFormat="1" ht="12.75" outlineLevel="1">
      <c r="A55" s="89"/>
      <c r="B55" s="89"/>
      <c r="C55" s="139">
        <v>4410</v>
      </c>
      <c r="D55" s="104" t="s">
        <v>12</v>
      </c>
      <c r="E55" s="128">
        <v>1150</v>
      </c>
      <c r="F55" s="128"/>
      <c r="G55" s="128">
        <v>550</v>
      </c>
      <c r="H55" s="123">
        <f>E55+F55-G55</f>
        <v>600</v>
      </c>
      <c r="I55" s="140"/>
      <c r="J55" s="140"/>
      <c r="K55" s="140"/>
      <c r="L55" s="140"/>
      <c r="M55" s="140"/>
    </row>
    <row r="56" spans="1:13" s="35" customFormat="1" ht="12.75" outlineLevel="1">
      <c r="A56" s="70"/>
      <c r="B56" s="70"/>
      <c r="C56" s="69"/>
      <c r="D56" s="96"/>
      <c r="E56" s="131"/>
      <c r="F56" s="131"/>
      <c r="G56" s="131"/>
      <c r="H56" s="123"/>
      <c r="I56" s="116"/>
      <c r="J56" s="116"/>
      <c r="K56" s="116"/>
      <c r="L56" s="116"/>
      <c r="M56" s="116"/>
    </row>
    <row r="57" spans="1:13" s="86" customFormat="1" ht="12.75">
      <c r="A57" s="73">
        <v>926</v>
      </c>
      <c r="B57" s="73"/>
      <c r="C57" s="74"/>
      <c r="D57" s="99" t="s">
        <v>49</v>
      </c>
      <c r="E57" s="123">
        <f>SUM(E58:E59)</f>
        <v>0</v>
      </c>
      <c r="F57" s="123">
        <f>SUM(F58:F59)</f>
        <v>24000</v>
      </c>
      <c r="G57" s="123">
        <f>SUM(G58:G59)</f>
        <v>0</v>
      </c>
      <c r="H57" s="123">
        <f>E57+F57-G57</f>
        <v>24000</v>
      </c>
      <c r="I57" s="113"/>
      <c r="J57" s="113"/>
      <c r="K57" s="113"/>
      <c r="L57" s="113"/>
      <c r="M57" s="113"/>
    </row>
    <row r="58" spans="1:8" ht="12.75" outlineLevel="1">
      <c r="A58" s="75"/>
      <c r="B58" s="75"/>
      <c r="C58" s="76"/>
      <c r="D58" s="98"/>
      <c r="E58" s="125"/>
      <c r="F58" s="125"/>
      <c r="G58" s="125"/>
      <c r="H58" s="123"/>
    </row>
    <row r="59" spans="1:13" s="85" customFormat="1" ht="25.5" outlineLevel="1">
      <c r="A59" s="77"/>
      <c r="B59" s="77">
        <v>92605</v>
      </c>
      <c r="C59" s="78"/>
      <c r="D59" s="97" t="s">
        <v>50</v>
      </c>
      <c r="E59" s="124"/>
      <c r="F59" s="124">
        <f>SUM(F61:F63)</f>
        <v>24000</v>
      </c>
      <c r="G59" s="124">
        <f>SUM(G63:G63)</f>
        <v>0</v>
      </c>
      <c r="H59" s="123">
        <f>E59+F59-G59</f>
        <v>24000</v>
      </c>
      <c r="I59" s="112"/>
      <c r="J59" s="112"/>
      <c r="K59" s="112"/>
      <c r="L59" s="112"/>
      <c r="M59" s="112"/>
    </row>
    <row r="60" spans="1:13" s="85" customFormat="1" ht="12.75" outlineLevel="1">
      <c r="A60" s="77"/>
      <c r="B60" s="77"/>
      <c r="C60" s="78"/>
      <c r="D60" s="97"/>
      <c r="E60" s="124"/>
      <c r="F60" s="124"/>
      <c r="G60" s="124"/>
      <c r="H60" s="123"/>
      <c r="I60" s="112"/>
      <c r="J60" s="112"/>
      <c r="K60" s="112"/>
      <c r="L60" s="112"/>
      <c r="M60" s="112"/>
    </row>
    <row r="61" spans="1:8" s="117" customFormat="1" ht="33.75" outlineLevel="2">
      <c r="A61" s="103"/>
      <c r="B61" s="103"/>
      <c r="C61" s="133">
        <v>2820</v>
      </c>
      <c r="D61" s="110" t="s">
        <v>58</v>
      </c>
      <c r="E61" s="134"/>
      <c r="F61" s="135">
        <v>22000</v>
      </c>
      <c r="G61" s="135"/>
      <c r="H61" s="136">
        <f>E61+F61-G61</f>
        <v>22000</v>
      </c>
    </row>
    <row r="62" spans="1:8" s="117" customFormat="1" ht="12.75" outlineLevel="2">
      <c r="A62" s="103"/>
      <c r="B62" s="103"/>
      <c r="C62" s="133"/>
      <c r="D62" s="110"/>
      <c r="E62" s="134"/>
      <c r="F62" s="135"/>
      <c r="G62" s="135"/>
      <c r="H62" s="136"/>
    </row>
    <row r="63" spans="1:8" ht="12.75" outlineLevel="2">
      <c r="A63" s="75"/>
      <c r="B63" s="75"/>
      <c r="C63" s="76">
        <v>4210</v>
      </c>
      <c r="D63" s="98" t="s">
        <v>4</v>
      </c>
      <c r="E63" s="125">
        <v>20000</v>
      </c>
      <c r="F63" s="125">
        <v>2000</v>
      </c>
      <c r="G63" s="125"/>
      <c r="H63" s="123">
        <f>E63+F63-G63</f>
        <v>22000</v>
      </c>
    </row>
    <row r="64" spans="1:8" ht="12.75" outlineLevel="2">
      <c r="A64" s="75"/>
      <c r="B64" s="75"/>
      <c r="C64" s="76"/>
      <c r="D64" s="98"/>
      <c r="E64" s="125"/>
      <c r="F64" s="125"/>
      <c r="G64" s="125"/>
      <c r="H64" s="123"/>
    </row>
    <row r="65" spans="1:13" s="86" customFormat="1" ht="12.75">
      <c r="A65" s="79"/>
      <c r="B65" s="79"/>
      <c r="C65" s="83"/>
      <c r="D65" s="102" t="s">
        <v>17</v>
      </c>
      <c r="E65" s="127">
        <f>E28+E22+E9+E38+E57</f>
        <v>0</v>
      </c>
      <c r="F65" s="127">
        <f>F28+F22+F9+F38+F57</f>
        <v>285419</v>
      </c>
      <c r="G65" s="127">
        <f>G28+G22+G9+G38+G57</f>
        <v>2895</v>
      </c>
      <c r="H65" s="123">
        <f>E65+F65-G65</f>
        <v>282524</v>
      </c>
      <c r="I65" s="113"/>
      <c r="J65" s="113"/>
      <c r="K65" s="113"/>
      <c r="L65" s="113"/>
      <c r="M65" s="113"/>
    </row>
    <row r="66" spans="1:13" s="86" customFormat="1" ht="12.75">
      <c r="A66" s="79"/>
      <c r="B66" s="79"/>
      <c r="C66" s="83"/>
      <c r="D66" s="102"/>
      <c r="E66" s="127"/>
      <c r="F66" s="127"/>
      <c r="G66" s="127"/>
      <c r="H66" s="127"/>
      <c r="I66" s="113"/>
      <c r="J66" s="113"/>
      <c r="K66" s="113"/>
      <c r="L66" s="113"/>
      <c r="M66" s="113"/>
    </row>
  </sheetData>
  <printOptions/>
  <pageMargins left="0.75" right="0.75" top="0.5" bottom="0.27" header="0.5" footer="0.3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59" customWidth="1"/>
  </cols>
  <sheetData>
    <row r="1" spans="1:7" ht="15">
      <c r="A1" s="64" t="s">
        <v>37</v>
      </c>
      <c r="B1" s="21"/>
      <c r="C1" s="1"/>
      <c r="D1" s="1"/>
      <c r="E1" s="1"/>
      <c r="F1" s="3"/>
      <c r="G1" s="48"/>
    </row>
    <row r="2" spans="1:7" ht="15.75" thickBot="1">
      <c r="A2" s="36"/>
      <c r="B2" s="20"/>
      <c r="C2" s="2"/>
      <c r="D2" s="2"/>
      <c r="E2" s="2"/>
      <c r="F2" s="4"/>
      <c r="G2" s="49"/>
    </row>
    <row r="3" spans="1:7" ht="63">
      <c r="A3" s="37" t="s">
        <v>19</v>
      </c>
      <c r="B3" s="22" t="s">
        <v>18</v>
      </c>
      <c r="C3" s="8" t="s">
        <v>21</v>
      </c>
      <c r="D3" s="8" t="s">
        <v>7</v>
      </c>
      <c r="E3" s="8" t="s">
        <v>8</v>
      </c>
      <c r="F3" s="8" t="s">
        <v>9</v>
      </c>
      <c r="G3" s="50" t="s">
        <v>20</v>
      </c>
    </row>
    <row r="4" spans="1:7" ht="16.5" thickBot="1">
      <c r="A4" s="38"/>
      <c r="B4" s="32"/>
      <c r="C4" s="9"/>
      <c r="D4" s="10"/>
      <c r="E4" s="10"/>
      <c r="F4" s="10"/>
      <c r="G4" s="51"/>
    </row>
    <row r="5" spans="1:7" ht="30">
      <c r="A5" s="39">
        <v>600</v>
      </c>
      <c r="B5" s="63" t="s">
        <v>5</v>
      </c>
      <c r="C5" s="11"/>
      <c r="D5" s="12"/>
      <c r="E5" s="12"/>
      <c r="F5" s="12"/>
      <c r="G5" s="52"/>
    </row>
    <row r="6" spans="1:7" ht="15.75">
      <c r="A6" s="39"/>
      <c r="B6" s="63"/>
      <c r="C6" s="11"/>
      <c r="D6" s="12"/>
      <c r="E6" s="12"/>
      <c r="F6" s="12"/>
      <c r="G6" s="52"/>
    </row>
    <row r="7" spans="1:7" ht="28.5">
      <c r="A7" s="40">
        <v>60014</v>
      </c>
      <c r="B7" s="23" t="s">
        <v>6</v>
      </c>
      <c r="C7" s="13">
        <v>390000</v>
      </c>
      <c r="D7" s="12">
        <v>7800</v>
      </c>
      <c r="E7" s="12">
        <f>D7*17.88%</f>
        <v>1394.6399999999999</v>
      </c>
      <c r="F7" s="12">
        <f>D7*2.45%</f>
        <v>191.1</v>
      </c>
      <c r="G7" s="52">
        <f>SUM(D7:F7)</f>
        <v>9385.74</v>
      </c>
    </row>
    <row r="8" spans="1:7" ht="15.75">
      <c r="A8" s="41"/>
      <c r="B8" s="24"/>
      <c r="C8" s="13"/>
      <c r="D8" s="12"/>
      <c r="E8" s="12"/>
      <c r="F8" s="12"/>
      <c r="G8" s="52"/>
    </row>
    <row r="9" spans="1:7" ht="30">
      <c r="A9" s="39">
        <v>750</v>
      </c>
      <c r="B9" s="63" t="s">
        <v>14</v>
      </c>
      <c r="C9" s="14"/>
      <c r="D9" s="12"/>
      <c r="E9" s="12"/>
      <c r="F9" s="12"/>
      <c r="G9" s="52"/>
    </row>
    <row r="10" spans="1:7" ht="15.75">
      <c r="A10" s="41"/>
      <c r="B10" s="25"/>
      <c r="C10" s="15"/>
      <c r="D10" s="12"/>
      <c r="E10" s="12"/>
      <c r="F10" s="12"/>
      <c r="G10" s="52"/>
    </row>
    <row r="11" spans="1:7" ht="15.75">
      <c r="A11" s="40">
        <v>75011</v>
      </c>
      <c r="B11" s="23" t="s">
        <v>15</v>
      </c>
      <c r="C11" s="16">
        <v>130500</v>
      </c>
      <c r="D11" s="12">
        <v>2610</v>
      </c>
      <c r="E11" s="12">
        <f>D11*17.88%</f>
        <v>466.66799999999995</v>
      </c>
      <c r="F11" s="12">
        <f>D11*2.45%</f>
        <v>63.945</v>
      </c>
      <c r="G11" s="52">
        <f>SUM(D11:F11)</f>
        <v>3140.6130000000003</v>
      </c>
    </row>
    <row r="12" spans="1:7" ht="15.75">
      <c r="A12" s="41"/>
      <c r="B12" s="24"/>
      <c r="C12" s="13"/>
      <c r="D12" s="12"/>
      <c r="E12" s="12"/>
      <c r="F12" s="12"/>
      <c r="G12" s="52"/>
    </row>
    <row r="13" spans="1:7" ht="15.75">
      <c r="A13" s="40">
        <v>75020</v>
      </c>
      <c r="B13" s="23" t="s">
        <v>16</v>
      </c>
      <c r="C13" s="17">
        <v>2006000</v>
      </c>
      <c r="D13" s="12">
        <v>40120</v>
      </c>
      <c r="E13" s="12">
        <f>D13*17.88%</f>
        <v>7173.455999999999</v>
      </c>
      <c r="F13" s="12">
        <f>D13*2.45%</f>
        <v>982.94</v>
      </c>
      <c r="G13" s="52">
        <f>SUM(D13:F13)</f>
        <v>48276.396</v>
      </c>
    </row>
    <row r="14" spans="1:7" ht="15.75">
      <c r="A14" s="40"/>
      <c r="B14" s="23"/>
      <c r="C14" s="17"/>
      <c r="D14" s="12"/>
      <c r="E14" s="12"/>
      <c r="F14" s="12"/>
      <c r="G14" s="52"/>
    </row>
    <row r="15" spans="1:7" ht="30">
      <c r="A15" s="40">
        <v>801</v>
      </c>
      <c r="B15" s="63" t="s">
        <v>38</v>
      </c>
      <c r="C15" s="17"/>
      <c r="D15" s="12"/>
      <c r="E15" s="12"/>
      <c r="F15" s="12"/>
      <c r="G15" s="52"/>
    </row>
    <row r="16" spans="1:7" ht="15.75">
      <c r="A16" s="40"/>
      <c r="B16" s="33"/>
      <c r="C16" s="17"/>
      <c r="D16" s="12"/>
      <c r="E16" s="12"/>
      <c r="F16" s="12"/>
      <c r="G16" s="52"/>
    </row>
    <row r="17" spans="1:7" ht="15.75">
      <c r="A17" s="40"/>
      <c r="B17" s="24" t="s">
        <v>22</v>
      </c>
      <c r="C17" s="13">
        <v>88759</v>
      </c>
      <c r="D17" s="12"/>
      <c r="E17" s="12">
        <f>D17*17.88%</f>
        <v>0</v>
      </c>
      <c r="F17" s="12">
        <f>D17*2.45%</f>
        <v>0</v>
      </c>
      <c r="G17" s="52">
        <f>SUM(D17:F17)</f>
        <v>0</v>
      </c>
    </row>
    <row r="18" spans="1:7" ht="15.75">
      <c r="A18" s="40"/>
      <c r="B18" s="24" t="s">
        <v>23</v>
      </c>
      <c r="C18" s="13">
        <v>290040</v>
      </c>
      <c r="D18" s="12"/>
      <c r="E18" s="12">
        <f>D18*17.88%</f>
        <v>0</v>
      </c>
      <c r="F18" s="12">
        <f>D18*2.45%</f>
        <v>0</v>
      </c>
      <c r="G18" s="52">
        <f>SUM(D18:F18)</f>
        <v>0</v>
      </c>
    </row>
    <row r="19" spans="1:7" ht="28.5">
      <c r="A19" s="42">
        <v>80132</v>
      </c>
      <c r="B19" s="26" t="s">
        <v>25</v>
      </c>
      <c r="C19" s="17">
        <v>19560</v>
      </c>
      <c r="D19" s="12"/>
      <c r="E19" s="12">
        <f>D19*17.88%</f>
        <v>0</v>
      </c>
      <c r="F19" s="12">
        <f>D19*2.45%</f>
        <v>0</v>
      </c>
      <c r="G19" s="52">
        <f>SUM(D19:F19)</f>
        <v>0</v>
      </c>
    </row>
    <row r="20" spans="1:7" ht="54.75" customHeight="1">
      <c r="A20" s="40">
        <v>80195</v>
      </c>
      <c r="B20" s="24" t="s">
        <v>24</v>
      </c>
      <c r="C20" s="13">
        <v>67741</v>
      </c>
      <c r="D20" s="12">
        <v>560</v>
      </c>
      <c r="E20" s="12">
        <f>D20*17.88%</f>
        <v>100.12799999999999</v>
      </c>
      <c r="F20" s="12">
        <f>D20*2.45%</f>
        <v>13.72</v>
      </c>
      <c r="G20" s="52">
        <f>SUM(D20:F20)</f>
        <v>673.848</v>
      </c>
    </row>
    <row r="21" spans="1:7" ht="15.75">
      <c r="A21" s="41"/>
      <c r="B21" s="24"/>
      <c r="C21" s="13"/>
      <c r="D21" s="12"/>
      <c r="E21" s="12"/>
      <c r="F21" s="12"/>
      <c r="G21" s="52"/>
    </row>
    <row r="22" spans="1:7" ht="15.75">
      <c r="A22" s="43">
        <v>833</v>
      </c>
      <c r="B22" s="62" t="s">
        <v>39</v>
      </c>
      <c r="C22" s="12"/>
      <c r="D22" s="12"/>
      <c r="E22" s="12"/>
      <c r="F22" s="6"/>
      <c r="G22" s="53"/>
    </row>
    <row r="23" spans="1:7" ht="15">
      <c r="A23" s="43"/>
      <c r="B23" s="27"/>
      <c r="C23" s="12"/>
      <c r="D23" s="12"/>
      <c r="E23" s="12"/>
      <c r="F23" s="6"/>
      <c r="G23" s="53"/>
    </row>
    <row r="24" spans="1:7" ht="28.5">
      <c r="A24" s="44">
        <v>85301</v>
      </c>
      <c r="B24" s="24" t="s">
        <v>26</v>
      </c>
      <c r="C24" s="12"/>
      <c r="D24" s="12"/>
      <c r="E24" s="12"/>
      <c r="F24" s="6" t="s">
        <v>27</v>
      </c>
      <c r="G24" s="54">
        <v>9370</v>
      </c>
    </row>
    <row r="25" spans="1:7" ht="15">
      <c r="A25" s="44"/>
      <c r="B25" s="24"/>
      <c r="C25" s="12"/>
      <c r="D25" s="12"/>
      <c r="E25" s="12"/>
      <c r="F25" s="6"/>
      <c r="G25" s="53"/>
    </row>
    <row r="26" spans="1:7" ht="15.75">
      <c r="A26" s="44">
        <v>85302</v>
      </c>
      <c r="B26" s="24" t="s">
        <v>28</v>
      </c>
      <c r="C26" s="13">
        <v>4423400</v>
      </c>
      <c r="D26" s="12">
        <v>88468</v>
      </c>
      <c r="E26" s="12">
        <f>D26*17.88%</f>
        <v>15818.078399999999</v>
      </c>
      <c r="F26" s="12">
        <f>D26*2.45%</f>
        <v>2167.466</v>
      </c>
      <c r="G26" s="52">
        <f>SUM(D26:F26)</f>
        <v>106453.5444</v>
      </c>
    </row>
    <row r="27" spans="1:7" ht="15">
      <c r="A27" s="45"/>
      <c r="B27" s="34"/>
      <c r="C27" s="12"/>
      <c r="D27" s="12"/>
      <c r="E27" s="12"/>
      <c r="F27" s="6"/>
      <c r="G27" s="53"/>
    </row>
    <row r="28" spans="1:7" ht="15.75">
      <c r="A28" s="44">
        <v>85318</v>
      </c>
      <c r="B28" s="24" t="s">
        <v>29</v>
      </c>
      <c r="C28" s="13">
        <v>210800</v>
      </c>
      <c r="D28" s="12">
        <v>4216</v>
      </c>
      <c r="E28" s="12">
        <f>D28*17.88%</f>
        <v>753.8208</v>
      </c>
      <c r="F28" s="12">
        <f>D28*2.45%</f>
        <v>103.292</v>
      </c>
      <c r="G28" s="52">
        <f>SUM(D28:F28)</f>
        <v>5073.1128</v>
      </c>
    </row>
    <row r="29" spans="1:7" ht="15.75">
      <c r="A29" s="46">
        <v>85320</v>
      </c>
      <c r="B29" s="28" t="s">
        <v>30</v>
      </c>
      <c r="C29" s="13">
        <v>28100</v>
      </c>
      <c r="D29" s="12">
        <v>562</v>
      </c>
      <c r="E29" s="12">
        <f>D29*17.88%</f>
        <v>100.48559999999999</v>
      </c>
      <c r="F29" s="12">
        <f>D29*2.45%</f>
        <v>13.769</v>
      </c>
      <c r="G29" s="52">
        <f>SUM(D29:F29)</f>
        <v>676.2546</v>
      </c>
    </row>
    <row r="30" spans="1:7" ht="42.75">
      <c r="A30" s="46">
        <v>85321</v>
      </c>
      <c r="B30" s="29" t="s">
        <v>31</v>
      </c>
      <c r="C30" s="12">
        <v>15900</v>
      </c>
      <c r="D30" s="12">
        <v>318</v>
      </c>
      <c r="E30" s="12">
        <f>D30*17.88%</f>
        <v>56.858399999999996</v>
      </c>
      <c r="F30" s="12">
        <f>D30*2.45%</f>
        <v>7.791</v>
      </c>
      <c r="G30" s="52">
        <f>SUM(D30:F30)</f>
        <v>382.6494</v>
      </c>
    </row>
    <row r="31" spans="1:7" ht="16.5" thickBot="1">
      <c r="A31" s="46">
        <v>85333</v>
      </c>
      <c r="B31" s="28" t="s">
        <v>32</v>
      </c>
      <c r="C31" s="13">
        <v>488810</v>
      </c>
      <c r="D31" s="12">
        <v>9776</v>
      </c>
      <c r="E31" s="12">
        <f>D31*17.88%</f>
        <v>1747.9488</v>
      </c>
      <c r="F31" s="12">
        <f>D31*2.45%</f>
        <v>239.512</v>
      </c>
      <c r="G31" s="52">
        <f>SUM(D31:F31)</f>
        <v>11763.4608</v>
      </c>
    </row>
    <row r="32" spans="1:7" ht="15">
      <c r="A32" s="37"/>
      <c r="B32" s="30"/>
      <c r="C32" s="18"/>
      <c r="D32" s="18"/>
      <c r="E32" s="18"/>
      <c r="F32" s="19"/>
      <c r="G32" s="55"/>
    </row>
    <row r="33" spans="1:7" ht="45">
      <c r="A33" s="61">
        <v>854</v>
      </c>
      <c r="B33" s="60" t="s">
        <v>40</v>
      </c>
      <c r="C33" s="12"/>
      <c r="D33" s="12"/>
      <c r="E33" s="12"/>
      <c r="F33" s="6"/>
      <c r="G33" s="56"/>
    </row>
    <row r="34" spans="1:7" ht="15.75">
      <c r="A34" s="46">
        <v>85401</v>
      </c>
      <c r="B34" s="28" t="s">
        <v>34</v>
      </c>
      <c r="C34" s="5">
        <v>45965</v>
      </c>
      <c r="D34" s="12"/>
      <c r="E34" s="12">
        <f>D34*17.88%</f>
        <v>0</v>
      </c>
      <c r="F34" s="12">
        <f>D34*2.45%</f>
        <v>0</v>
      </c>
      <c r="G34" s="57">
        <f>SUM(D34:F34)</f>
        <v>0</v>
      </c>
    </row>
    <row r="35" spans="1:7" ht="15.75">
      <c r="A35" s="46">
        <v>85406</v>
      </c>
      <c r="B35" s="28" t="s">
        <v>35</v>
      </c>
      <c r="C35" s="12">
        <v>35784</v>
      </c>
      <c r="D35" s="12"/>
      <c r="E35" s="12">
        <f>D35*17.88%</f>
        <v>0</v>
      </c>
      <c r="F35" s="12">
        <f>D35*2.45%</f>
        <v>0</v>
      </c>
      <c r="G35" s="57">
        <f>SUM(D35:F35)</f>
        <v>0</v>
      </c>
    </row>
    <row r="36" spans="1:7" ht="15.75">
      <c r="A36" s="46">
        <v>85410</v>
      </c>
      <c r="B36" s="28" t="s">
        <v>36</v>
      </c>
      <c r="C36" s="12">
        <v>97048</v>
      </c>
      <c r="D36" s="12"/>
      <c r="E36" s="12">
        <f>D36*17.88%</f>
        <v>0</v>
      </c>
      <c r="F36" s="12">
        <f>D36*2.45%</f>
        <v>0</v>
      </c>
      <c r="G36" s="57">
        <f>SUM(D36:F36)</f>
        <v>0</v>
      </c>
    </row>
    <row r="37" spans="1:7" ht="15">
      <c r="A37" s="46"/>
      <c r="B37" s="28"/>
      <c r="C37" s="12"/>
      <c r="D37" s="5"/>
      <c r="E37" s="5"/>
      <c r="F37" s="7"/>
      <c r="G37" s="56"/>
    </row>
    <row r="38" spans="1:7" ht="16.5" thickBot="1">
      <c r="A38" s="47"/>
      <c r="B38" s="31" t="s">
        <v>33</v>
      </c>
      <c r="C38" s="10">
        <f>SUM(C7:C36)</f>
        <v>8338407</v>
      </c>
      <c r="D38" s="10">
        <f>SUM(D7:D36)</f>
        <v>154430</v>
      </c>
      <c r="E38" s="10">
        <f>SUM(E7:E36)</f>
        <v>27612.084</v>
      </c>
      <c r="F38" s="10">
        <f>SUM(F7:F36)</f>
        <v>3783.5350000000003</v>
      </c>
      <c r="G38" s="58">
        <f>SUM(G5:G37)</f>
        <v>195195.61899999998</v>
      </c>
    </row>
    <row r="39" spans="1:7" ht="15">
      <c r="A39" s="36"/>
      <c r="B39" s="20"/>
      <c r="C39" s="2"/>
      <c r="D39" s="2"/>
      <c r="E39" s="2"/>
      <c r="F39" s="4"/>
      <c r="G39" s="4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danuta_jablonska</cp:lastModifiedBy>
  <cp:lastPrinted>2006-02-05T19:23:31Z</cp:lastPrinted>
  <dcterms:created xsi:type="dcterms:W3CDTF">2002-09-13T05:51:01Z</dcterms:created>
  <dcterms:modified xsi:type="dcterms:W3CDTF">2006-03-02T06:28:23Z</dcterms:modified>
  <cp:category/>
  <cp:version/>
  <cp:contentType/>
  <cp:contentStatus/>
</cp:coreProperties>
</file>