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<sst xmlns="http://schemas.openxmlformats.org/spreadsheetml/2006/main" count="51" uniqueCount="43">
  <si>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.010</t>
  </si>
  <si>
    <t>.01005</t>
  </si>
  <si>
    <t>ROLNICTWO I ŁOWIECTWO</t>
  </si>
  <si>
    <t>ADMINISTRACJA PUBLICZNA</t>
  </si>
  <si>
    <t>Komisje poborowe</t>
  </si>
  <si>
    <t>OCHRONA ZDROWIA</t>
  </si>
  <si>
    <t>OPIEKA SPOŁECZNA</t>
  </si>
  <si>
    <t>Placówki opiekuńczo - wychowawcze</t>
  </si>
  <si>
    <t>Domy Pomocy Społecznej</t>
  </si>
  <si>
    <t>RÓŻNE ROZLICZENIA</t>
  </si>
  <si>
    <t>OŚWIATA I WYCHOWANIE</t>
  </si>
  <si>
    <t>EDUKACYJNA OPIEKA WYCHOWAWCZA</t>
  </si>
  <si>
    <t>Subwencje ogólne z budżetu państwa</t>
  </si>
  <si>
    <t>Dz.</t>
  </si>
  <si>
    <t>Prace urządzeniowe na potrzeby rolnictwa</t>
  </si>
  <si>
    <t>WYSZCZEGÓLNIENIE DOCHODU BUDŻETOWEGO</t>
  </si>
  <si>
    <t>R.</t>
  </si>
  <si>
    <t>P.</t>
  </si>
  <si>
    <t>Zesp. do spraw orzekania o stopniu niepełnosp.</t>
  </si>
  <si>
    <t xml:space="preserve">Dotacje celowe otrzymane  z budżetu państwa na realizację zadań własnych powiatu </t>
  </si>
  <si>
    <t>Szkoły zawodowe</t>
  </si>
  <si>
    <t xml:space="preserve">Dotacje celowe otrzymane  z budżetu państwa na zadania bieżące  z zakresu administracji rządowej oraz inne zadania zlecone ustawami realizowane przez powiat </t>
  </si>
  <si>
    <t>Składki  na  ubezpieczenia  zdrowotne  oraz  świadczenia dla osób nie objętych obowiązkiem ubez. społ.</t>
  </si>
  <si>
    <t xml:space="preserve">POZOSTAŁE  ZADANIA  W  ZAKRESIE  POLITYKI  SPOŁECZNEJ </t>
  </si>
  <si>
    <t xml:space="preserve">Dotacje celowe przekazane z budżetu państwa   na  zadania bieżące realizowane przez powiat  na podstawie porozumień  z organami administracji rządowej </t>
  </si>
  <si>
    <t xml:space="preserve">Pomoc materialna dla uczniów </t>
  </si>
  <si>
    <t xml:space="preserve">Część oświatowa subw. ogólnej dla jednostek   samorządu  terytorialnego </t>
  </si>
  <si>
    <t xml:space="preserve"> </t>
  </si>
  <si>
    <t>TRANSPORT I ŁĄCZNOŚĆ</t>
  </si>
  <si>
    <t>Drogi publiczne powiatowe</t>
  </si>
  <si>
    <t xml:space="preserve">RAZEM PROGNOZOWANE  DOCHODY </t>
  </si>
  <si>
    <t xml:space="preserve">PROGNOZA  DOCHODÓW   </t>
  </si>
  <si>
    <t xml:space="preserve">  </t>
  </si>
  <si>
    <t xml:space="preserve">Dotacje celowe otrzymane    z budżetu państwa narealizacje  inwestycji  i  zakupów  inwestycyjnych  własnych powiatu </t>
  </si>
  <si>
    <t xml:space="preserve">w  sprawie  zmiany  budżetu Powiatu Toruńskiego  </t>
  </si>
  <si>
    <t xml:space="preserve">Prognoza  dochodów  budżetowych </t>
  </si>
  <si>
    <t xml:space="preserve">ZWIĘKSZENIA </t>
  </si>
  <si>
    <t xml:space="preserve">ZMNIEJSZENIA </t>
  </si>
  <si>
    <t xml:space="preserve">PLAN  PO   ZMIANACH </t>
  </si>
  <si>
    <t xml:space="preserve">Uzupełnienie  subwencji ogólnej  dla  j.s.t </t>
  </si>
  <si>
    <t xml:space="preserve">Załącznik  nr  1  do  uchwały   Rady      Powiatu  Toruńskiego </t>
  </si>
  <si>
    <t xml:space="preserve">Środki  na  uzupełnienie   dochodów  powiatu </t>
  </si>
  <si>
    <t>zmiana   na  dzień 13.12.2006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</si>
</sst>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0" fillId="0" borderId="1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shrinkToFit="1"/>
    </xf>
    <xf numFmtId="1" fontId="7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vertical="center" wrapText="1" shrinkToFit="1"/>
    </xf>
    <xf numFmtId="0" fontId="8" fillId="0" borderId="0" xfId="0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 wrapText="1" shrinkToFit="1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vertical="center" wrapText="1" shrinkToFit="1"/>
    </xf>
    <xf numFmtId="0" fontId="11" fillId="0" borderId="0" xfId="0" applyFont="1" applyAlignment="1">
      <alignment/>
    </xf>
    <xf numFmtId="3" fontId="1" fillId="0" borderId="0" xfId="0" applyNumberFormat="1" applyFont="1" applyAlignment="1">
      <alignment/>
    </xf>
    <xf numFmtId="0" fontId="8" fillId="0" borderId="0" xfId="0" applyFont="1" applyAlignment="1">
      <alignment horizontal="center" vertical="center" shrinkToFit="1"/>
    </xf>
    <xf numFmtId="0" fontId="1" fillId="0" borderId="1" xfId="0" applyFont="1" applyFill="1" applyBorder="1" applyAlignment="1">
      <alignment horizontal="center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 shrinkToFit="1"/>
    </xf>
    <xf numFmtId="3" fontId="1" fillId="0" borderId="0" xfId="0" applyNumberFormat="1" applyFont="1" applyAlignment="1">
      <alignment vertical="center" shrinkToFit="1"/>
    </xf>
    <xf numFmtId="0" fontId="0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86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4.625" style="13" bestFit="1" customWidth="1"/>
    <col min="2" max="2" width="7.00390625" style="7" customWidth="1"/>
    <col min="3" max="3" width="5.625" style="13" bestFit="1" customWidth="1"/>
    <col min="4" max="4" width="25.875" style="23" customWidth="1"/>
    <col min="5" max="5" width="11.25390625" style="1" customWidth="1"/>
    <col min="6" max="6" width="10.375" style="1" customWidth="1"/>
    <col min="7" max="7" width="11.375" style="1" customWidth="1"/>
    <col min="8" max="9" width="10.625" style="38" customWidth="1"/>
    <col min="10" max="16384" width="9.125" style="1" customWidth="1"/>
  </cols>
  <sheetData>
    <row r="1" spans="2:7" ht="24.75" customHeight="1">
      <c r="B1" s="37" t="s">
        <v>40</v>
      </c>
      <c r="F1" s="1" t="s">
        <v>32</v>
      </c>
      <c r="G1" s="1" t="s">
        <v>32</v>
      </c>
    </row>
    <row r="2" ht="12.75">
      <c r="B2" s="37" t="s">
        <v>34</v>
      </c>
    </row>
    <row r="3" ht="12.75">
      <c r="B3" s="37"/>
    </row>
    <row r="4" ht="12.75">
      <c r="B4" s="50" t="s">
        <v>42</v>
      </c>
    </row>
    <row r="5" ht="12.75">
      <c r="B5" s="50"/>
    </row>
    <row r="6" ht="15">
      <c r="B6" s="49" t="s">
        <v>35</v>
      </c>
    </row>
    <row r="7" spans="1:208" s="4" customFormat="1" ht="13.5" thickBot="1">
      <c r="A7" s="14"/>
      <c r="B7" s="9"/>
      <c r="C7" s="14"/>
      <c r="D7" s="24"/>
      <c r="E7" s="3"/>
      <c r="F7" s="3"/>
      <c r="G7" s="3"/>
      <c r="H7" s="51"/>
      <c r="I7" s="5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</row>
    <row r="8" spans="1:208" s="2" customFormat="1" ht="36.75" thickBot="1">
      <c r="A8" s="15" t="s">
        <v>13</v>
      </c>
      <c r="B8" s="10" t="s">
        <v>16</v>
      </c>
      <c r="C8" s="15" t="s">
        <v>17</v>
      </c>
      <c r="D8" s="22" t="s">
        <v>15</v>
      </c>
      <c r="E8" s="40" t="s">
        <v>31</v>
      </c>
      <c r="F8" s="40" t="s">
        <v>36</v>
      </c>
      <c r="G8" s="40" t="s">
        <v>37</v>
      </c>
      <c r="H8" s="52" t="s">
        <v>38</v>
      </c>
      <c r="I8" s="5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</row>
    <row r="9" spans="1:208" ht="12.75">
      <c r="A9" s="16"/>
      <c r="B9" s="9"/>
      <c r="C9" s="14"/>
      <c r="D9" s="24"/>
      <c r="E9" s="3"/>
      <c r="F9" s="3"/>
      <c r="G9" s="3"/>
      <c r="H9" s="51"/>
      <c r="I9" s="5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</row>
    <row r="10" spans="1:208" s="4" customFormat="1" ht="12.75">
      <c r="A10" s="14"/>
      <c r="B10" s="9"/>
      <c r="C10" s="14"/>
      <c r="D10" s="24"/>
      <c r="E10" s="3"/>
      <c r="F10" s="3"/>
      <c r="G10" s="3"/>
      <c r="H10" s="51"/>
      <c r="I10" s="5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</row>
    <row r="11" spans="1:9" s="5" customFormat="1" ht="12.75">
      <c r="A11" s="17" t="s">
        <v>0</v>
      </c>
      <c r="B11" s="11"/>
      <c r="C11" s="17"/>
      <c r="D11" s="25" t="s">
        <v>2</v>
      </c>
      <c r="E11" s="41">
        <f>E13</f>
        <v>0</v>
      </c>
      <c r="F11" s="41">
        <f>F13</f>
        <v>0</v>
      </c>
      <c r="G11" s="41">
        <f>G13</f>
        <v>4775</v>
      </c>
      <c r="H11" s="41">
        <f>E11+F11-G11</f>
        <v>-4775</v>
      </c>
      <c r="I11" s="41"/>
    </row>
    <row r="12" spans="5:7" ht="12.75">
      <c r="E12" s="38"/>
      <c r="F12" s="38"/>
      <c r="G12" s="38"/>
    </row>
    <row r="13" spans="1:9" s="2" customFormat="1" ht="22.5">
      <c r="A13" s="12"/>
      <c r="B13" s="8" t="s">
        <v>1</v>
      </c>
      <c r="C13" s="12"/>
      <c r="D13" s="26" t="s">
        <v>14</v>
      </c>
      <c r="E13" s="42"/>
      <c r="F13" s="42">
        <f>SUM(F14:F15)</f>
        <v>0</v>
      </c>
      <c r="G13" s="42">
        <f>SUM(G14:G15)</f>
        <v>4775</v>
      </c>
      <c r="H13" s="41">
        <f>E13+F13-G13</f>
        <v>-4775</v>
      </c>
      <c r="I13" s="41"/>
    </row>
    <row r="14" spans="5:9" ht="12.75">
      <c r="E14" s="38"/>
      <c r="F14" s="38"/>
      <c r="G14" s="38"/>
      <c r="H14" s="41"/>
      <c r="I14" s="41"/>
    </row>
    <row r="15" spans="3:9" ht="67.5">
      <c r="C15" s="13">
        <v>2110</v>
      </c>
      <c r="D15" s="23" t="s">
        <v>21</v>
      </c>
      <c r="E15" s="38">
        <v>45000</v>
      </c>
      <c r="F15" s="38"/>
      <c r="G15" s="38">
        <v>4775</v>
      </c>
      <c r="H15" s="41">
        <f>E15+F15-G15</f>
        <v>40225</v>
      </c>
      <c r="I15" s="41"/>
    </row>
    <row r="16" spans="5:9" ht="12.75">
      <c r="E16" s="38"/>
      <c r="F16" s="38"/>
      <c r="G16" s="38"/>
      <c r="H16" s="41"/>
      <c r="I16" s="41"/>
    </row>
    <row r="17" spans="1:9" s="6" customFormat="1" ht="12.75">
      <c r="A17" s="19"/>
      <c r="B17" s="20"/>
      <c r="C17" s="13"/>
      <c r="D17" s="23"/>
      <c r="E17" s="38"/>
      <c r="F17" s="38"/>
      <c r="G17" s="38"/>
      <c r="H17" s="41"/>
      <c r="I17" s="41"/>
    </row>
    <row r="18" spans="1:9" s="27" customFormat="1" ht="12.75">
      <c r="A18" s="31">
        <v>600</v>
      </c>
      <c r="B18" s="31"/>
      <c r="C18" s="32"/>
      <c r="D18" s="33" t="s">
        <v>28</v>
      </c>
      <c r="E18" s="43">
        <f>SUM(E20)</f>
        <v>0</v>
      </c>
      <c r="F18" s="43">
        <f>SUM(F20)</f>
        <v>83130</v>
      </c>
      <c r="G18" s="43">
        <f>SUM(G20)</f>
        <v>0</v>
      </c>
      <c r="H18" s="41">
        <f>E18+F18-G18</f>
        <v>83130</v>
      </c>
      <c r="I18" s="41"/>
    </row>
    <row r="19" spans="1:9" s="27" customFormat="1" ht="12.75">
      <c r="A19" s="34"/>
      <c r="B19" s="34"/>
      <c r="C19" s="35"/>
      <c r="D19" s="36"/>
      <c r="E19" s="44"/>
      <c r="F19" s="44"/>
      <c r="G19" s="44"/>
      <c r="H19" s="41"/>
      <c r="I19" s="41"/>
    </row>
    <row r="20" spans="1:9" s="27" customFormat="1" ht="12.75">
      <c r="A20" s="28"/>
      <c r="B20" s="28">
        <v>60014</v>
      </c>
      <c r="C20" s="29"/>
      <c r="D20" s="30" t="s">
        <v>29</v>
      </c>
      <c r="E20" s="44"/>
      <c r="F20" s="44">
        <f>SUM(F22:F22)</f>
        <v>83130</v>
      </c>
      <c r="G20" s="44">
        <f>SUM(G22:G22)</f>
        <v>0</v>
      </c>
      <c r="H20" s="41">
        <f>E20+F20-G20</f>
        <v>83130</v>
      </c>
      <c r="I20" s="41"/>
    </row>
    <row r="21" spans="1:9" s="27" customFormat="1" ht="12.75">
      <c r="A21" s="28"/>
      <c r="B21" s="28"/>
      <c r="C21" s="29"/>
      <c r="D21" s="30"/>
      <c r="E21" s="44"/>
      <c r="F21" s="44"/>
      <c r="G21" s="44"/>
      <c r="H21" s="41"/>
      <c r="I21" s="41"/>
    </row>
    <row r="22" spans="2:9" ht="56.25">
      <c r="B22" s="39"/>
      <c r="C22" s="13">
        <v>6439</v>
      </c>
      <c r="D22" s="23" t="s">
        <v>33</v>
      </c>
      <c r="E22" s="45">
        <v>95350</v>
      </c>
      <c r="F22" s="45">
        <v>83130</v>
      </c>
      <c r="G22" s="45"/>
      <c r="H22" s="41">
        <f>E22+F22-G22</f>
        <v>178480</v>
      </c>
      <c r="I22" s="41"/>
    </row>
    <row r="23" spans="1:9" s="5" customFormat="1" ht="12.75">
      <c r="A23" s="17">
        <v>750</v>
      </c>
      <c r="B23" s="11"/>
      <c r="C23" s="17"/>
      <c r="D23" s="25" t="s">
        <v>3</v>
      </c>
      <c r="E23" s="41">
        <f>E25</f>
        <v>0</v>
      </c>
      <c r="F23" s="41">
        <f>F25</f>
        <v>0</v>
      </c>
      <c r="G23" s="41">
        <f>G25</f>
        <v>6055</v>
      </c>
      <c r="H23" s="41">
        <f>E23+F23-G23</f>
        <v>-6055</v>
      </c>
      <c r="I23" s="41"/>
    </row>
    <row r="24" spans="5:9" ht="12.75">
      <c r="E24" s="38"/>
      <c r="F24" s="38"/>
      <c r="G24" s="38"/>
      <c r="H24" s="41"/>
      <c r="I24" s="41"/>
    </row>
    <row r="25" spans="1:9" s="2" customFormat="1" ht="12.75">
      <c r="A25" s="12"/>
      <c r="B25" s="8">
        <v>75045</v>
      </c>
      <c r="C25" s="12"/>
      <c r="D25" s="26" t="s">
        <v>4</v>
      </c>
      <c r="E25" s="42"/>
      <c r="F25" s="42">
        <f>SUM(F26:F27)</f>
        <v>0</v>
      </c>
      <c r="G25" s="42">
        <f>SUM(G26:G27)</f>
        <v>6055</v>
      </c>
      <c r="H25" s="41">
        <f>E25+F25-G25</f>
        <v>-6055</v>
      </c>
      <c r="I25" s="41"/>
    </row>
    <row r="26" spans="1:9" s="2" customFormat="1" ht="12.75">
      <c r="A26" s="12"/>
      <c r="B26" s="8"/>
      <c r="C26" s="12"/>
      <c r="D26" s="26"/>
      <c r="E26" s="38"/>
      <c r="F26" s="38"/>
      <c r="G26" s="38"/>
      <c r="H26" s="41"/>
      <c r="I26" s="41"/>
    </row>
    <row r="27" spans="3:9" ht="56.25">
      <c r="C27" s="13">
        <v>2120</v>
      </c>
      <c r="D27" s="23" t="s">
        <v>24</v>
      </c>
      <c r="E27" s="38">
        <v>18000</v>
      </c>
      <c r="F27" s="38"/>
      <c r="G27" s="38">
        <v>6055</v>
      </c>
      <c r="H27" s="41">
        <f>E27+F27-G27</f>
        <v>11945</v>
      </c>
      <c r="I27" s="41"/>
    </row>
    <row r="28" spans="5:9" ht="12.75">
      <c r="E28" s="38"/>
      <c r="F28" s="38"/>
      <c r="G28" s="38"/>
      <c r="H28" s="41"/>
      <c r="I28" s="41"/>
    </row>
    <row r="29" spans="1:9" s="5" customFormat="1" ht="12.75">
      <c r="A29" s="17">
        <v>758</v>
      </c>
      <c r="B29" s="11"/>
      <c r="C29" s="17"/>
      <c r="D29" s="25" t="s">
        <v>9</v>
      </c>
      <c r="E29" s="41">
        <f>E31+E35</f>
        <v>0</v>
      </c>
      <c r="F29" s="41">
        <f>F31+F35</f>
        <v>347086</v>
      </c>
      <c r="G29" s="41">
        <f>G31+G35</f>
        <v>0</v>
      </c>
      <c r="H29" s="41">
        <f>E29+F29-G29</f>
        <v>347086</v>
      </c>
      <c r="I29" s="41"/>
    </row>
    <row r="30" spans="5:9" ht="12.75">
      <c r="E30" s="38"/>
      <c r="F30" s="38"/>
      <c r="G30" s="38"/>
      <c r="H30" s="41"/>
      <c r="I30" s="41"/>
    </row>
    <row r="31" spans="1:9" s="2" customFormat="1" ht="33.75">
      <c r="A31" s="12"/>
      <c r="B31" s="8">
        <v>75801</v>
      </c>
      <c r="C31" s="12"/>
      <c r="D31" s="26" t="s">
        <v>26</v>
      </c>
      <c r="E31" s="42"/>
      <c r="F31" s="42">
        <f>SUM(F32:F33)</f>
        <v>232675</v>
      </c>
      <c r="G31" s="42">
        <f>SUM(G32:G33)</f>
        <v>0</v>
      </c>
      <c r="H31" s="41">
        <f>E31+F31-G31</f>
        <v>232675</v>
      </c>
      <c r="I31" s="41"/>
    </row>
    <row r="32" spans="5:9" ht="12.75">
      <c r="E32" s="38"/>
      <c r="F32" s="38"/>
      <c r="G32" s="38"/>
      <c r="H32" s="41"/>
      <c r="I32" s="41"/>
    </row>
    <row r="33" spans="3:9" ht="22.5">
      <c r="C33" s="13">
        <v>2920</v>
      </c>
      <c r="D33" s="23" t="s">
        <v>12</v>
      </c>
      <c r="E33" s="38">
        <v>11800482</v>
      </c>
      <c r="F33" s="38">
        <f>180901+51774</f>
        <v>232675</v>
      </c>
      <c r="G33" s="38"/>
      <c r="H33" s="41">
        <f>E33+F33-G33</f>
        <v>12033157</v>
      </c>
      <c r="I33" s="41"/>
    </row>
    <row r="34" spans="5:9" ht="12.75">
      <c r="E34" s="38"/>
      <c r="F34" s="38"/>
      <c r="G34" s="38"/>
      <c r="H34" s="41"/>
      <c r="I34" s="41"/>
    </row>
    <row r="35" spans="1:9" s="2" customFormat="1" ht="22.5">
      <c r="A35" s="12"/>
      <c r="B35" s="8">
        <v>75802</v>
      </c>
      <c r="C35" s="12"/>
      <c r="D35" s="26" t="s">
        <v>39</v>
      </c>
      <c r="E35" s="42">
        <f>SUM(E37:E38)</f>
        <v>0</v>
      </c>
      <c r="F35" s="42">
        <f>SUM(F37:F38)</f>
        <v>114411</v>
      </c>
      <c r="G35" s="42">
        <f>SUM(G37:G38)</f>
        <v>0</v>
      </c>
      <c r="H35" s="41">
        <f>E35+F35-G35</f>
        <v>114411</v>
      </c>
      <c r="I35" s="41"/>
    </row>
    <row r="36" spans="1:9" s="2" customFormat="1" ht="12.75">
      <c r="A36" s="12"/>
      <c r="B36" s="8"/>
      <c r="C36" s="12"/>
      <c r="D36" s="26"/>
      <c r="E36" s="42"/>
      <c r="F36" s="42"/>
      <c r="G36" s="42"/>
      <c r="H36" s="41"/>
      <c r="I36" s="41"/>
    </row>
    <row r="37" spans="3:9" ht="22.5">
      <c r="C37" s="13">
        <v>2760</v>
      </c>
      <c r="D37" s="23" t="s">
        <v>41</v>
      </c>
      <c r="E37" s="38"/>
      <c r="F37" s="38">
        <v>114411</v>
      </c>
      <c r="G37" s="38"/>
      <c r="H37" s="41">
        <f>E37+F37-G37</f>
        <v>114411</v>
      </c>
      <c r="I37" s="41"/>
    </row>
    <row r="38" spans="5:9" ht="12.75">
      <c r="E38" s="38"/>
      <c r="F38" s="38"/>
      <c r="G38" s="38"/>
      <c r="H38" s="41"/>
      <c r="I38" s="41"/>
    </row>
    <row r="39" spans="1:9" s="5" customFormat="1" ht="12.75">
      <c r="A39" s="17">
        <v>801</v>
      </c>
      <c r="B39" s="11"/>
      <c r="C39" s="17"/>
      <c r="D39" s="25" t="s">
        <v>10</v>
      </c>
      <c r="E39" s="41">
        <f>E41</f>
        <v>0</v>
      </c>
      <c r="F39" s="41">
        <f>F41</f>
        <v>0</v>
      </c>
      <c r="G39" s="41">
        <f>G41</f>
        <v>11456</v>
      </c>
      <c r="H39" s="41">
        <f>E39+F39-G39</f>
        <v>-11456</v>
      </c>
      <c r="I39" s="41"/>
    </row>
    <row r="40" spans="1:9" s="5" customFormat="1" ht="12.75">
      <c r="A40" s="17"/>
      <c r="B40" s="11"/>
      <c r="C40" s="17"/>
      <c r="D40" s="25"/>
      <c r="E40" s="41"/>
      <c r="F40" s="41"/>
      <c r="G40" s="41"/>
      <c r="H40" s="41"/>
      <c r="I40" s="41"/>
    </row>
    <row r="41" spans="1:9" s="2" customFormat="1" ht="12.75">
      <c r="A41" s="12"/>
      <c r="B41" s="8">
        <v>80130</v>
      </c>
      <c r="C41" s="12"/>
      <c r="D41" s="26" t="s">
        <v>20</v>
      </c>
      <c r="E41" s="42"/>
      <c r="F41" s="42">
        <f>SUM(F42:F44)</f>
        <v>0</v>
      </c>
      <c r="G41" s="42">
        <f>SUM(G42:G44)</f>
        <v>11456</v>
      </c>
      <c r="H41" s="41">
        <f>E41+F41-G41</f>
        <v>-11456</v>
      </c>
      <c r="I41" s="41"/>
    </row>
    <row r="42" spans="3:9" ht="12.75">
      <c r="C42" s="18"/>
      <c r="E42" s="38"/>
      <c r="F42" s="38"/>
      <c r="G42" s="38"/>
      <c r="H42" s="41"/>
      <c r="I42" s="41"/>
    </row>
    <row r="43" spans="3:9" ht="56.25">
      <c r="C43" s="13">
        <v>2120</v>
      </c>
      <c r="D43" s="23" t="s">
        <v>24</v>
      </c>
      <c r="E43" s="38">
        <v>100000</v>
      </c>
      <c r="F43" s="38"/>
      <c r="G43" s="38">
        <v>11456</v>
      </c>
      <c r="H43" s="41">
        <f>E43+F43-G43</f>
        <v>88544</v>
      </c>
      <c r="I43" s="41"/>
    </row>
    <row r="44" spans="5:9" ht="12.75">
      <c r="E44" s="38"/>
      <c r="F44" s="38"/>
      <c r="G44" s="38"/>
      <c r="H44" s="41"/>
      <c r="I44" s="41"/>
    </row>
    <row r="45" spans="1:9" s="5" customFormat="1" ht="12.75">
      <c r="A45" s="17">
        <v>851</v>
      </c>
      <c r="B45" s="11"/>
      <c r="C45" s="17"/>
      <c r="D45" s="25" t="s">
        <v>5</v>
      </c>
      <c r="E45" s="41">
        <f>E47</f>
        <v>0</v>
      </c>
      <c r="F45" s="41">
        <f>F47</f>
        <v>101811</v>
      </c>
      <c r="G45" s="41">
        <f>G47</f>
        <v>0</v>
      </c>
      <c r="H45" s="41">
        <f>E45+F45-G45</f>
        <v>101811</v>
      </c>
      <c r="I45" s="41"/>
    </row>
    <row r="46" spans="1:9" s="5" customFormat="1" ht="12.75">
      <c r="A46" s="17"/>
      <c r="B46" s="11"/>
      <c r="C46" s="17"/>
      <c r="D46" s="25"/>
      <c r="E46" s="41"/>
      <c r="F46" s="41"/>
      <c r="G46" s="41"/>
      <c r="H46" s="41"/>
      <c r="I46" s="41"/>
    </row>
    <row r="47" spans="1:9" s="2" customFormat="1" ht="45">
      <c r="A47" s="12"/>
      <c r="B47" s="8">
        <v>85156</v>
      </c>
      <c r="C47" s="12"/>
      <c r="D47" s="26" t="s">
        <v>22</v>
      </c>
      <c r="E47" s="42"/>
      <c r="F47" s="42">
        <f>SUM(F48:F49)</f>
        <v>101811</v>
      </c>
      <c r="G47" s="42">
        <f>SUM(G48:G49)</f>
        <v>0</v>
      </c>
      <c r="H47" s="41">
        <f>E47+F47-G47</f>
        <v>101811</v>
      </c>
      <c r="I47" s="41"/>
    </row>
    <row r="48" spans="5:9" ht="12.75">
      <c r="E48" s="38"/>
      <c r="F48" s="38"/>
      <c r="G48" s="38"/>
      <c r="H48" s="41"/>
      <c r="I48" s="41"/>
    </row>
    <row r="49" spans="3:9" ht="67.5">
      <c r="C49" s="13">
        <v>2110</v>
      </c>
      <c r="D49" s="23" t="s">
        <v>21</v>
      </c>
      <c r="E49" s="38">
        <v>1055931</v>
      </c>
      <c r="F49" s="38">
        <f>1821+99990</f>
        <v>101811</v>
      </c>
      <c r="G49" s="38"/>
      <c r="H49" s="41">
        <f>E49+F49-G49</f>
        <v>1157742</v>
      </c>
      <c r="I49" s="41"/>
    </row>
    <row r="50" spans="5:9" ht="12.75">
      <c r="E50" s="41"/>
      <c r="F50" s="41"/>
      <c r="G50" s="41"/>
      <c r="H50" s="41"/>
      <c r="I50" s="41"/>
    </row>
    <row r="51" spans="1:9" s="5" customFormat="1" ht="12.75">
      <c r="A51" s="17">
        <v>852</v>
      </c>
      <c r="B51" s="11"/>
      <c r="C51" s="17"/>
      <c r="D51" s="25" t="s">
        <v>6</v>
      </c>
      <c r="E51" s="41">
        <f>E53+E57</f>
        <v>0</v>
      </c>
      <c r="F51" s="41">
        <f>F53+F57</f>
        <v>112005</v>
      </c>
      <c r="G51" s="41">
        <f>G53+G57</f>
        <v>223032</v>
      </c>
      <c r="H51" s="41">
        <f>E51+F51-G51</f>
        <v>-111027</v>
      </c>
      <c r="I51" s="41"/>
    </row>
    <row r="52" spans="5:9" ht="12.75">
      <c r="E52" s="38"/>
      <c r="F52" s="38"/>
      <c r="G52" s="38"/>
      <c r="H52" s="41"/>
      <c r="I52" s="41"/>
    </row>
    <row r="53" spans="1:9" s="2" customFormat="1" ht="22.5">
      <c r="A53" s="12"/>
      <c r="B53" s="8">
        <v>85201</v>
      </c>
      <c r="C53" s="12"/>
      <c r="D53" s="26" t="s">
        <v>7</v>
      </c>
      <c r="E53" s="42">
        <f>SUM(E54:E55)</f>
        <v>0</v>
      </c>
      <c r="F53" s="42">
        <f>SUM(F54:F55)</f>
        <v>12500</v>
      </c>
      <c r="G53" s="42">
        <f>SUM(G54:G55)</f>
        <v>0</v>
      </c>
      <c r="H53" s="41">
        <f>E53+F53-G53</f>
        <v>12500</v>
      </c>
      <c r="I53" s="41"/>
    </row>
    <row r="54" spans="5:9" ht="12.75">
      <c r="E54" s="38"/>
      <c r="F54" s="38"/>
      <c r="G54" s="38"/>
      <c r="H54" s="41"/>
      <c r="I54" s="41"/>
    </row>
    <row r="55" spans="3:9" ht="33.75">
      <c r="C55" s="13">
        <v>2130</v>
      </c>
      <c r="D55" s="23" t="s">
        <v>19</v>
      </c>
      <c r="E55" s="38"/>
      <c r="F55" s="38">
        <v>12500</v>
      </c>
      <c r="G55" s="38"/>
      <c r="H55" s="41">
        <f>E55+F55-G55</f>
        <v>12500</v>
      </c>
      <c r="I55" s="41"/>
    </row>
    <row r="56" spans="5:9" ht="12.75">
      <c r="E56" s="38"/>
      <c r="F56" s="38"/>
      <c r="G56" s="38"/>
      <c r="H56" s="41"/>
      <c r="I56" s="41"/>
    </row>
    <row r="57" spans="1:9" s="2" customFormat="1" ht="12.75">
      <c r="A57" s="12"/>
      <c r="B57" s="8">
        <v>85202</v>
      </c>
      <c r="C57" s="12"/>
      <c r="D57" s="26" t="s">
        <v>8</v>
      </c>
      <c r="E57" s="42"/>
      <c r="F57" s="42">
        <f>SUM(F59:F61)</f>
        <v>99505</v>
      </c>
      <c r="G57" s="42">
        <f>SUM(G59:G61)</f>
        <v>223032</v>
      </c>
      <c r="H57" s="41">
        <f>E57+F57-G57</f>
        <v>-123527</v>
      </c>
      <c r="I57" s="41"/>
    </row>
    <row r="58" spans="1:9" s="2" customFormat="1" ht="12.75">
      <c r="A58" s="12"/>
      <c r="B58" s="8"/>
      <c r="C58" s="12"/>
      <c r="D58" s="26"/>
      <c r="E58" s="42"/>
      <c r="F58" s="42"/>
      <c r="G58" s="42"/>
      <c r="H58" s="41"/>
      <c r="I58" s="41"/>
    </row>
    <row r="59" spans="3:9" ht="33.75">
      <c r="C59" s="13">
        <v>2130</v>
      </c>
      <c r="D59" s="23" t="s">
        <v>19</v>
      </c>
      <c r="E59" s="38">
        <v>5848000</v>
      </c>
      <c r="F59" s="38">
        <v>9505</v>
      </c>
      <c r="G59" s="38">
        <v>223032</v>
      </c>
      <c r="H59" s="41">
        <f>E59+F59-G59</f>
        <v>5634473</v>
      </c>
      <c r="I59" s="41"/>
    </row>
    <row r="60" spans="5:9" ht="12.75">
      <c r="E60" s="38"/>
      <c r="F60" s="38"/>
      <c r="G60" s="38"/>
      <c r="H60" s="41"/>
      <c r="I60" s="41"/>
    </row>
    <row r="61" spans="3:9" ht="56.25">
      <c r="C61" s="13">
        <v>6430</v>
      </c>
      <c r="D61" s="23" t="s">
        <v>33</v>
      </c>
      <c r="E61" s="38">
        <v>105925</v>
      </c>
      <c r="F61" s="38">
        <v>90000</v>
      </c>
      <c r="G61" s="38"/>
      <c r="H61" s="41">
        <f>E61+F61-G61</f>
        <v>195925</v>
      </c>
      <c r="I61" s="41"/>
    </row>
    <row r="62" spans="5:9" ht="12.75">
      <c r="E62" s="38"/>
      <c r="F62" s="38"/>
      <c r="G62" s="38"/>
      <c r="H62" s="41"/>
      <c r="I62" s="41"/>
    </row>
    <row r="63" spans="1:9" s="5" customFormat="1" ht="33.75">
      <c r="A63" s="17">
        <v>853</v>
      </c>
      <c r="B63" s="11"/>
      <c r="C63" s="21"/>
      <c r="D63" s="25" t="s">
        <v>23</v>
      </c>
      <c r="E63" s="41">
        <f>E65</f>
        <v>0</v>
      </c>
      <c r="F63" s="41">
        <f>F65</f>
        <v>18000</v>
      </c>
      <c r="G63" s="41">
        <f>G65</f>
        <v>0</v>
      </c>
      <c r="H63" s="41">
        <f>E63+F63-G63</f>
        <v>18000</v>
      </c>
      <c r="I63" s="41"/>
    </row>
    <row r="64" spans="1:9" s="2" customFormat="1" ht="12.75">
      <c r="A64" s="12"/>
      <c r="B64" s="8"/>
      <c r="C64" s="12"/>
      <c r="D64" s="26"/>
      <c r="E64" s="38"/>
      <c r="F64" s="38"/>
      <c r="G64" s="38"/>
      <c r="H64" s="41"/>
      <c r="I64" s="41"/>
    </row>
    <row r="65" spans="1:9" s="2" customFormat="1" ht="22.5">
      <c r="A65" s="12"/>
      <c r="B65" s="8">
        <v>85321</v>
      </c>
      <c r="C65" s="12"/>
      <c r="D65" s="26" t="s">
        <v>18</v>
      </c>
      <c r="E65" s="42"/>
      <c r="F65" s="42">
        <f>SUM(F66:F67)</f>
        <v>18000</v>
      </c>
      <c r="G65" s="42">
        <f>SUM(G66:G67)</f>
        <v>0</v>
      </c>
      <c r="H65" s="41">
        <f>E65+F65-G65</f>
        <v>18000</v>
      </c>
      <c r="I65" s="41"/>
    </row>
    <row r="66" spans="5:9" ht="12.75">
      <c r="E66" s="38"/>
      <c r="F66" s="38"/>
      <c r="G66" s="38"/>
      <c r="H66" s="41"/>
      <c r="I66" s="41"/>
    </row>
    <row r="67" spans="3:9" ht="67.5">
      <c r="C67" s="13">
        <v>2110</v>
      </c>
      <c r="D67" s="23" t="s">
        <v>21</v>
      </c>
      <c r="E67" s="38">
        <v>75000</v>
      </c>
      <c r="F67" s="38">
        <v>18000</v>
      </c>
      <c r="G67" s="38"/>
      <c r="H67" s="41">
        <f>E67+F67-G67</f>
        <v>93000</v>
      </c>
      <c r="I67" s="41"/>
    </row>
    <row r="68" spans="5:9" ht="12.75">
      <c r="E68" s="38"/>
      <c r="F68" s="38"/>
      <c r="G68" s="38"/>
      <c r="H68" s="41"/>
      <c r="I68" s="41"/>
    </row>
    <row r="69" spans="1:9" s="5" customFormat="1" ht="22.5">
      <c r="A69" s="17">
        <v>854</v>
      </c>
      <c r="B69" s="11"/>
      <c r="C69" s="17"/>
      <c r="D69" s="25" t="s">
        <v>11</v>
      </c>
      <c r="E69" s="41">
        <f>E71</f>
        <v>0</v>
      </c>
      <c r="F69" s="41">
        <f>F71</f>
        <v>14400</v>
      </c>
      <c r="G69" s="41">
        <f>G71</f>
        <v>0</v>
      </c>
      <c r="H69" s="41">
        <f>E69+F69-G69</f>
        <v>14400</v>
      </c>
      <c r="I69" s="41"/>
    </row>
    <row r="70" spans="3:9" ht="12.75">
      <c r="C70" s="18"/>
      <c r="E70" s="38"/>
      <c r="F70" s="38"/>
      <c r="G70" s="38"/>
      <c r="H70" s="41"/>
      <c r="I70" s="41"/>
    </row>
    <row r="71" spans="1:9" s="2" customFormat="1" ht="12.75">
      <c r="A71" s="12"/>
      <c r="B71" s="8">
        <v>85415</v>
      </c>
      <c r="C71" s="12"/>
      <c r="D71" s="26" t="s">
        <v>25</v>
      </c>
      <c r="E71" s="42"/>
      <c r="F71" s="42">
        <f>SUM(F73:F74)</f>
        <v>14400</v>
      </c>
      <c r="G71" s="42">
        <f>SUM(G73:G74)</f>
        <v>0</v>
      </c>
      <c r="H71" s="41">
        <f>E71+F71-G71</f>
        <v>14400</v>
      </c>
      <c r="I71" s="41"/>
    </row>
    <row r="72" spans="1:9" s="2" customFormat="1" ht="12.75">
      <c r="A72" s="12"/>
      <c r="B72" s="8"/>
      <c r="C72" s="12"/>
      <c r="D72" s="26"/>
      <c r="E72" s="42"/>
      <c r="F72" s="42"/>
      <c r="G72" s="42"/>
      <c r="H72" s="41"/>
      <c r="I72" s="41"/>
    </row>
    <row r="73" spans="1:9" s="48" customFormat="1" ht="33.75">
      <c r="A73" s="27"/>
      <c r="B73" s="46"/>
      <c r="C73" s="27">
        <v>2130</v>
      </c>
      <c r="D73" s="23" t="s">
        <v>19</v>
      </c>
      <c r="E73" s="47">
        <v>74400</v>
      </c>
      <c r="F73" s="47">
        <v>14400</v>
      </c>
      <c r="G73" s="47"/>
      <c r="H73" s="41">
        <f>E73+F73-G73</f>
        <v>88800</v>
      </c>
      <c r="I73" s="41"/>
    </row>
    <row r="74" spans="1:9" s="2" customFormat="1" ht="12.75">
      <c r="A74" s="12"/>
      <c r="B74" s="8"/>
      <c r="C74" s="12"/>
      <c r="D74" s="26"/>
      <c r="E74" s="42"/>
      <c r="F74" s="42"/>
      <c r="G74" s="42"/>
      <c r="H74" s="41"/>
      <c r="I74" s="41"/>
    </row>
    <row r="75" spans="1:9" s="5" customFormat="1" ht="21" customHeight="1">
      <c r="A75" s="17"/>
      <c r="B75" s="11"/>
      <c r="C75" s="17"/>
      <c r="D75" s="25" t="s">
        <v>30</v>
      </c>
      <c r="E75" s="41">
        <f>E11+E23+E29+E45+E51+E39+E69+E63+E18</f>
        <v>0</v>
      </c>
      <c r="F75" s="41">
        <f>F11+F23+F29+F45+F51+F39+F69+F63+F18</f>
        <v>676432</v>
      </c>
      <c r="G75" s="41">
        <f>G11+G23+G29+G45+G51+G39+G69+G63+G18</f>
        <v>245318</v>
      </c>
      <c r="H75" s="41">
        <f>E75+F75-G75</f>
        <v>431114</v>
      </c>
      <c r="I75" s="41"/>
    </row>
    <row r="76" spans="5:7" ht="12.75">
      <c r="E76" s="38"/>
      <c r="F76" s="38"/>
      <c r="G76" s="38"/>
    </row>
    <row r="86" spans="6:7" ht="12.75">
      <c r="F86" s="1" t="s">
        <v>27</v>
      </c>
      <c r="G86" s="1" t="s">
        <v>27</v>
      </c>
    </row>
  </sheetData>
  <printOptions/>
  <pageMargins left="0.7874015748031497" right="0.5905511811023623" top="0.3937007874015748" bottom="0.5905511811023623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2006-12-14T09:32:49Z</cp:lastPrinted>
  <dcterms:created xsi:type="dcterms:W3CDTF">2000-10-24T20:52:35Z</dcterms:created>
  <dcterms:modified xsi:type="dcterms:W3CDTF">2006-12-14T09:33:03Z</dcterms:modified>
  <cp:category/>
  <cp:version/>
  <cp:contentType/>
  <cp:contentStatus/>
</cp:coreProperties>
</file>