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<sst xmlns="http://schemas.openxmlformats.org/spreadsheetml/2006/main" count="98" uniqueCount="65">
  <si>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Dz.</t>
  </si>
  <si>
    <t>R.</t>
  </si>
  <si>
    <t>P.</t>
  </si>
  <si>
    <t>W Y S Z C Z E G Ó L N I E N I E</t>
  </si>
  <si>
    <t>Zakup pozostałych usług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</si>
  <si>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</si>
  <si>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</si>
  <si>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</si>
  <si>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</si>
  <si>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</si>
  <si>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</si>
  <si>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</si>
  <si>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</si>
  <si>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</si>
  <si>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 xml:space="preserve">Zakup usług remontowych </t>
  </si>
  <si>
    <t>Zakup usług pozostałych</t>
  </si>
  <si>
    <t>w tym :</t>
  </si>
  <si>
    <t>Starostwa powiatowe</t>
  </si>
  <si>
    <t>Pozostała działalność</t>
  </si>
  <si>
    <t>RAZEM   WYDATKI BUDŻETOWE</t>
  </si>
  <si>
    <t xml:space="preserve">Zakup  usług  pozostałych </t>
  </si>
  <si>
    <t>POMOC SPOŁECZNA</t>
  </si>
  <si>
    <t xml:space="preserve">Placówki Opiekuńczo-Wychowawcze </t>
  </si>
  <si>
    <t>Świadczenia społeczne</t>
  </si>
  <si>
    <t>Zakup pomocy naukowych, dydaktycznych i książek</t>
  </si>
  <si>
    <t>Domy pomocy społecznej</t>
  </si>
  <si>
    <t>Zakup usług zdrowotnych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</si>
  <si>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</si>
  <si>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</si>
  <si>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</si>
  <si>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</si>
  <si>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Składki na ubezpieczenie społeczne</t>
  </si>
  <si>
    <t>Gimnazja specjalne</t>
  </si>
  <si>
    <t xml:space="preserve">  </t>
  </si>
  <si>
    <t>Szkoły  zawodowe</t>
  </si>
  <si>
    <t>Dokształcanie i doskonalenie nauczycieli</t>
  </si>
  <si>
    <t>EDUKACYJNA OPIEKA WYCHOWAWCZA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</si>
  <si>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</si>
  <si>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</si>
  <si>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</si>
  <si>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</si>
  <si>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</si>
  <si>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</si>
  <si>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Dokształcanie  i  doskonalenie  nauczycieli </t>
  </si>
  <si>
    <t xml:space="preserve">Wydatki 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</si>
  <si>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</si>
  <si>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</si>
  <si>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>Wynagrodzenia bezosobowe</t>
  </si>
  <si>
    <t xml:space="preserve">Pozostała  działalność </t>
  </si>
  <si>
    <t xml:space="preserve">Wydatki    inwestycyjne  jednostek  budżetowych </t>
  </si>
  <si>
    <t>Wydatki inwestycyjne jednostek budżetowych</t>
  </si>
  <si>
    <t xml:space="preserve">Świadczenia  społeczne </t>
  </si>
  <si>
    <t xml:space="preserve">Zakup usług  pozostałych </t>
  </si>
  <si>
    <t>WYDATKI  BUDŻETOWE</t>
  </si>
  <si>
    <t xml:space="preserve">Dotacja  celowa  z  budżetu  na  finansowanie  lub  dofinansowanie  zadań  zleconych  do  realizacji  stowarzyszeniom </t>
  </si>
  <si>
    <t xml:space="preserve">Wydatki  budżetowe  w  2006  r. </t>
  </si>
  <si>
    <t xml:space="preserve">w  sprawie  zmiany  Budżetu  Powiatu  Toruńskiego .  </t>
  </si>
  <si>
    <t xml:space="preserve">ZWIĘKSZENIA </t>
  </si>
  <si>
    <t xml:space="preserve">ZMNIEJSZENIA </t>
  </si>
  <si>
    <t xml:space="preserve">PLAN  PO   ZMIANACH </t>
  </si>
  <si>
    <t xml:space="preserve">Zakup  usług remontowych </t>
  </si>
  <si>
    <t xml:space="preserve">Wynagrodzenie  osobowe </t>
  </si>
  <si>
    <t xml:space="preserve">Załącznik  nr  2  do  uchwały   Rady   Powiatu  Toruńskiego </t>
  </si>
  <si>
    <t xml:space="preserve">zmiana    na  dzień  27.12. 2006 </t>
  </si>
  <si>
    <t>Wydatki na  zakupy  inwestycyjne jednostek budżetowych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</si>
</sst>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</numFmts>
  <fonts count="12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1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vertical="center" wrapText="1" shrinkToFi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1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3" fontId="3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 shrinkToFit="1"/>
    </xf>
    <xf numFmtId="3" fontId="9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4"/>
  <sheetViews>
    <sheetView tabSelected="1" showOutlineSymbols="0" workbookViewId="0" topLeftCell="A148">
      <selection activeCell="F173" sqref="F173"/>
    </sheetView>
  </sheetViews>
  <sheetFormatPr defaultColWidth="9.00390625" defaultRowHeight="12.75" outlineLevelRow="2" outlineLevelCol="1"/>
  <cols>
    <col min="1" max="1" width="4.625" style="17" bestFit="1" customWidth="1"/>
    <col min="2" max="3" width="7.75390625" style="17" bestFit="1" customWidth="1"/>
    <col min="4" max="4" width="34.625" style="40" customWidth="1"/>
    <col min="5" max="5" width="11.00390625" style="53" customWidth="1" outlineLevel="1"/>
    <col min="6" max="6" width="8.375" style="53" customWidth="1" outlineLevel="1"/>
    <col min="7" max="7" width="9.625" style="53" customWidth="1" outlineLevel="1"/>
    <col min="8" max="8" width="11.00390625" style="53" customWidth="1" outlineLevel="1"/>
    <col min="9" max="16384" width="9.125" style="22" customWidth="1"/>
  </cols>
  <sheetData>
    <row r="1" spans="1:4" ht="12.75">
      <c r="A1" s="4"/>
      <c r="B1" s="46" t="s">
        <v>62</v>
      </c>
      <c r="C1" s="4"/>
      <c r="D1" s="27"/>
    </row>
    <row r="2" spans="1:4" ht="12.75">
      <c r="A2" s="4"/>
      <c r="B2" s="46" t="s">
        <v>56</v>
      </c>
      <c r="C2" s="4"/>
      <c r="D2" s="27"/>
    </row>
    <row r="3" spans="1:4" ht="12.75">
      <c r="A3" s="4"/>
      <c r="B3" s="46"/>
      <c r="C3" s="4"/>
      <c r="D3" s="27"/>
    </row>
    <row r="4" spans="1:4" ht="12.75">
      <c r="A4" s="4"/>
      <c r="B4" s="46"/>
      <c r="C4" s="4"/>
      <c r="D4" s="27" t="s">
        <v>63</v>
      </c>
    </row>
    <row r="5" spans="1:4" ht="12.75">
      <c r="A5" s="4"/>
      <c r="B5" s="46"/>
      <c r="C5" s="4"/>
      <c r="D5" s="27"/>
    </row>
    <row r="6" spans="1:8" ht="15.75">
      <c r="A6" s="28"/>
      <c r="B6" s="5"/>
      <c r="C6" s="6"/>
      <c r="D6" s="74" t="s">
        <v>55</v>
      </c>
      <c r="E6" s="54"/>
      <c r="F6" s="54"/>
      <c r="G6" s="54"/>
      <c r="H6" s="54"/>
    </row>
    <row r="7" spans="1:8" ht="13.5" thickBot="1">
      <c r="A7" s="7"/>
      <c r="B7" s="5"/>
      <c r="C7" s="6"/>
      <c r="D7" s="29"/>
      <c r="E7" s="54"/>
      <c r="F7" s="54"/>
      <c r="G7" s="54"/>
      <c r="H7" s="54"/>
    </row>
    <row r="8" spans="1:8" s="23" customFormat="1" ht="23.25" thickBot="1">
      <c r="A8" s="8" t="s">
        <v>0</v>
      </c>
      <c r="B8" s="8" t="s">
        <v>1</v>
      </c>
      <c r="C8" s="9" t="s">
        <v>2</v>
      </c>
      <c r="D8" s="30" t="s">
        <v>3</v>
      </c>
      <c r="E8" s="55" t="s">
        <v>53</v>
      </c>
      <c r="F8" s="55" t="s">
        <v>57</v>
      </c>
      <c r="G8" s="55" t="s">
        <v>58</v>
      </c>
      <c r="H8" s="55" t="s">
        <v>59</v>
      </c>
    </row>
    <row r="9" spans="1:8" ht="12.75">
      <c r="A9" s="31"/>
      <c r="B9" s="31"/>
      <c r="C9" s="32"/>
      <c r="D9" s="33"/>
      <c r="E9" s="56"/>
      <c r="F9" s="56"/>
      <c r="G9" s="56"/>
      <c r="H9" s="56"/>
    </row>
    <row r="10" spans="1:8" s="24" customFormat="1" ht="12.75">
      <c r="A10" s="10">
        <v>600</v>
      </c>
      <c r="B10" s="10"/>
      <c r="C10" s="11"/>
      <c r="D10" s="37" t="s">
        <v>6</v>
      </c>
      <c r="E10" s="57">
        <f>E12</f>
        <v>0</v>
      </c>
      <c r="F10" s="57">
        <f>F12</f>
        <v>323204</v>
      </c>
      <c r="G10" s="57">
        <f>G12</f>
        <v>315304</v>
      </c>
      <c r="H10" s="57">
        <f>E10+F10-G10</f>
        <v>7900</v>
      </c>
    </row>
    <row r="11" spans="1:8" ht="12.75">
      <c r="A11" s="12"/>
      <c r="B11" s="12"/>
      <c r="C11" s="13"/>
      <c r="D11" s="36"/>
      <c r="E11" s="59"/>
      <c r="F11" s="59"/>
      <c r="G11" s="59"/>
      <c r="H11" s="57"/>
    </row>
    <row r="12" spans="1:8" ht="12.75">
      <c r="A12" s="14"/>
      <c r="B12" s="14">
        <v>60014</v>
      </c>
      <c r="C12" s="15"/>
      <c r="D12" s="35" t="s">
        <v>7</v>
      </c>
      <c r="E12" s="59"/>
      <c r="F12" s="59">
        <f>SUM(F14:F19)</f>
        <v>323204</v>
      </c>
      <c r="G12" s="59">
        <f>SUM(G14:G19)</f>
        <v>315304</v>
      </c>
      <c r="H12" s="57">
        <f>E12+F12-G12</f>
        <v>7900</v>
      </c>
    </row>
    <row r="13" spans="1:8" ht="12.75" outlineLevel="1">
      <c r="A13" s="12"/>
      <c r="B13" s="12"/>
      <c r="C13" s="13"/>
      <c r="D13" s="36"/>
      <c r="E13" s="59"/>
      <c r="F13" s="59"/>
      <c r="G13" s="59"/>
      <c r="H13" s="57"/>
    </row>
    <row r="14" spans="1:8" ht="12.75" outlineLevel="1">
      <c r="A14" s="16"/>
      <c r="B14" s="16"/>
      <c r="C14" s="6">
        <v>4300</v>
      </c>
      <c r="D14" s="34" t="s">
        <v>20</v>
      </c>
      <c r="E14" s="54">
        <v>1653950</v>
      </c>
      <c r="F14" s="54">
        <v>7900</v>
      </c>
      <c r="G14" s="54"/>
      <c r="H14" s="57">
        <f>E14+F14-G14</f>
        <v>1661850</v>
      </c>
    </row>
    <row r="15" spans="1:8" ht="12.75" outlineLevel="1">
      <c r="A15" s="16"/>
      <c r="B15" s="16"/>
      <c r="C15" s="6"/>
      <c r="D15" s="34"/>
      <c r="E15" s="54"/>
      <c r="F15" s="54"/>
      <c r="G15" s="54"/>
      <c r="H15" s="57"/>
    </row>
    <row r="16" spans="1:8" ht="25.5" outlineLevel="1">
      <c r="A16" s="16"/>
      <c r="B16" s="16"/>
      <c r="C16" s="17">
        <v>6058</v>
      </c>
      <c r="D16" s="38" t="s">
        <v>44</v>
      </c>
      <c r="E16" s="54">
        <v>1168998</v>
      </c>
      <c r="F16" s="54">
        <v>268182</v>
      </c>
      <c r="G16" s="54">
        <v>268182</v>
      </c>
      <c r="H16" s="57">
        <f>E16+F16-G16</f>
        <v>1168998</v>
      </c>
    </row>
    <row r="17" spans="1:8" ht="12.75" outlineLevel="1">
      <c r="A17" s="16"/>
      <c r="B17" s="16"/>
      <c r="D17" s="38"/>
      <c r="E17" s="54"/>
      <c r="F17" s="54"/>
      <c r="G17" s="54"/>
      <c r="H17" s="57"/>
    </row>
    <row r="18" spans="1:8" ht="25.5" outlineLevel="1">
      <c r="A18" s="16"/>
      <c r="B18" s="16"/>
      <c r="C18" s="17">
        <v>6059</v>
      </c>
      <c r="D18" s="38" t="s">
        <v>44</v>
      </c>
      <c r="E18" s="54">
        <v>779333</v>
      </c>
      <c r="F18" s="54">
        <v>47122</v>
      </c>
      <c r="G18" s="54">
        <v>47122</v>
      </c>
      <c r="H18" s="57">
        <f>E18+F18-G18</f>
        <v>779333</v>
      </c>
    </row>
    <row r="19" spans="1:8" ht="12.75" outlineLevel="1">
      <c r="A19" s="16"/>
      <c r="B19" s="16"/>
      <c r="D19" s="38"/>
      <c r="E19" s="54"/>
      <c r="F19" s="54"/>
      <c r="G19" s="54"/>
      <c r="H19" s="57"/>
    </row>
    <row r="20" spans="1:8" s="24" customFormat="1" ht="12.75">
      <c r="A20" s="17"/>
      <c r="B20" s="18">
        <v>750</v>
      </c>
      <c r="C20" s="18"/>
      <c r="D20" s="39" t="s">
        <v>45</v>
      </c>
      <c r="E20" s="57">
        <f>E22</f>
        <v>0</v>
      </c>
      <c r="F20" s="57">
        <f>F22</f>
        <v>8110</v>
      </c>
      <c r="G20" s="57">
        <f>G22</f>
        <v>7900</v>
      </c>
      <c r="H20" s="57">
        <f>E20+F20-G20</f>
        <v>210</v>
      </c>
    </row>
    <row r="21" spans="5:8" ht="12.75" outlineLevel="1">
      <c r="E21" s="59"/>
      <c r="F21" s="59"/>
      <c r="G21" s="59"/>
      <c r="H21" s="57"/>
    </row>
    <row r="22" spans="1:8" s="23" customFormat="1" ht="12.75" outlineLevel="1">
      <c r="A22" s="14"/>
      <c r="B22" s="14">
        <v>75020</v>
      </c>
      <c r="C22" s="15"/>
      <c r="D22" s="35" t="s">
        <v>17</v>
      </c>
      <c r="E22" s="58"/>
      <c r="F22" s="58">
        <f>SUM(F24:F28)</f>
        <v>8110</v>
      </c>
      <c r="G22" s="58">
        <f>SUM(G24:G28)</f>
        <v>7900</v>
      </c>
      <c r="H22" s="57">
        <f aca="true" t="shared" si="0" ref="H22:H28">E22+F22-G22</f>
        <v>210</v>
      </c>
    </row>
    <row r="23" spans="1:8" ht="12.75" outlineLevel="2">
      <c r="A23" s="12"/>
      <c r="B23" s="12"/>
      <c r="C23" s="13"/>
      <c r="D23" s="36"/>
      <c r="E23" s="54"/>
      <c r="F23" s="54"/>
      <c r="G23" s="54"/>
      <c r="H23" s="57"/>
    </row>
    <row r="24" spans="1:8" ht="12.75" outlineLevel="2">
      <c r="A24" s="26"/>
      <c r="B24" s="16"/>
      <c r="C24" s="6">
        <v>4210</v>
      </c>
      <c r="D24" s="34" t="s">
        <v>5</v>
      </c>
      <c r="E24" s="54">
        <v>838400</v>
      </c>
      <c r="F24" s="54">
        <v>5500</v>
      </c>
      <c r="G24" s="54"/>
      <c r="H24" s="57">
        <f t="shared" si="0"/>
        <v>843900</v>
      </c>
    </row>
    <row r="25" spans="1:8" ht="12.75" outlineLevel="2">
      <c r="A25" s="26"/>
      <c r="B25" s="16"/>
      <c r="C25" s="6"/>
      <c r="D25" s="34"/>
      <c r="E25" s="54"/>
      <c r="F25" s="54"/>
      <c r="G25" s="54"/>
      <c r="H25" s="57"/>
    </row>
    <row r="26" spans="1:8" ht="12.75" outlineLevel="2">
      <c r="A26" s="16"/>
      <c r="B26" s="16"/>
      <c r="C26" s="6">
        <v>4270</v>
      </c>
      <c r="D26" s="34" t="s">
        <v>12</v>
      </c>
      <c r="E26" s="54">
        <v>38500</v>
      </c>
      <c r="F26" s="54">
        <v>2610</v>
      </c>
      <c r="G26" s="54"/>
      <c r="H26" s="57">
        <f t="shared" si="0"/>
        <v>41110</v>
      </c>
    </row>
    <row r="27" spans="1:8" ht="12.75" outlineLevel="2">
      <c r="A27" s="16"/>
      <c r="B27" s="16"/>
      <c r="C27" s="6"/>
      <c r="D27" s="41"/>
      <c r="E27" s="54"/>
      <c r="F27" s="54"/>
      <c r="G27" s="54"/>
      <c r="H27" s="57"/>
    </row>
    <row r="28" spans="1:8" ht="25.5" outlineLevel="2">
      <c r="A28" s="16"/>
      <c r="B28" s="16"/>
      <c r="C28" s="6">
        <v>6050</v>
      </c>
      <c r="D28" s="38" t="s">
        <v>49</v>
      </c>
      <c r="E28" s="54">
        <v>135000</v>
      </c>
      <c r="F28" s="54"/>
      <c r="G28" s="54">
        <v>7900</v>
      </c>
      <c r="H28" s="57">
        <f t="shared" si="0"/>
        <v>127100</v>
      </c>
    </row>
    <row r="29" spans="1:8" ht="12.75" outlineLevel="2">
      <c r="A29" s="16"/>
      <c r="B29" s="16"/>
      <c r="C29" s="6"/>
      <c r="D29" s="38"/>
      <c r="E29" s="54"/>
      <c r="F29" s="54"/>
      <c r="G29" s="54"/>
      <c r="H29" s="57"/>
    </row>
    <row r="30" spans="1:8" s="52" customFormat="1" ht="12.75">
      <c r="A30" s="16">
        <v>801</v>
      </c>
      <c r="B30" s="16"/>
      <c r="C30" s="73"/>
      <c r="D30" s="42" t="s">
        <v>30</v>
      </c>
      <c r="E30" s="61">
        <f>E32+E48+E64</f>
        <v>0</v>
      </c>
      <c r="F30" s="61">
        <f>F32+F48+F64</f>
        <v>20299</v>
      </c>
      <c r="G30" s="61">
        <f>G32+G48+G64</f>
        <v>33372</v>
      </c>
      <c r="H30" s="57">
        <f>E30+F30-G30</f>
        <v>-13073</v>
      </c>
    </row>
    <row r="31" spans="1:8" s="52" customFormat="1" ht="12.75">
      <c r="A31" s="16"/>
      <c r="B31" s="16"/>
      <c r="C31" s="73"/>
      <c r="D31" s="45"/>
      <c r="E31" s="54"/>
      <c r="F31" s="54"/>
      <c r="G31" s="54"/>
      <c r="H31" s="57"/>
    </row>
    <row r="32" spans="1:8" s="52" customFormat="1" ht="12.75">
      <c r="A32" s="16"/>
      <c r="B32" s="19">
        <v>80111</v>
      </c>
      <c r="C32" s="73"/>
      <c r="D32" s="25" t="s">
        <v>32</v>
      </c>
      <c r="E32" s="60"/>
      <c r="F32" s="60">
        <f>SUM(F34:F46)</f>
        <v>6700</v>
      </c>
      <c r="G32" s="60">
        <f>SUM(G34:G46)</f>
        <v>5396</v>
      </c>
      <c r="H32" s="57">
        <f>E32+F32-G32</f>
        <v>1304</v>
      </c>
    </row>
    <row r="33" spans="1:8" s="52" customFormat="1" ht="12.75">
      <c r="A33" s="16"/>
      <c r="B33" s="19"/>
      <c r="C33" s="73"/>
      <c r="D33" s="25"/>
      <c r="E33" s="60"/>
      <c r="F33" s="60"/>
      <c r="G33" s="60"/>
      <c r="H33" s="57"/>
    </row>
    <row r="34" spans="1:8" s="52" customFormat="1" ht="12.75" outlineLevel="1">
      <c r="A34" s="16"/>
      <c r="B34" s="16"/>
      <c r="C34" s="73">
        <v>4010</v>
      </c>
      <c r="D34" s="45" t="s">
        <v>8</v>
      </c>
      <c r="E34" s="54">
        <v>425829</v>
      </c>
      <c r="F34" s="54"/>
      <c r="G34" s="54">
        <v>1381</v>
      </c>
      <c r="H34" s="57">
        <f>E34+F34-G34</f>
        <v>424448</v>
      </c>
    </row>
    <row r="35" spans="1:8" s="52" customFormat="1" ht="12.75" outlineLevel="1">
      <c r="A35" s="16"/>
      <c r="B35" s="16"/>
      <c r="C35" s="73"/>
      <c r="D35" s="45"/>
      <c r="E35" s="54"/>
      <c r="F35" s="54"/>
      <c r="G35" s="54"/>
      <c r="H35" s="57"/>
    </row>
    <row r="36" spans="1:8" s="52" customFormat="1" ht="12.75" outlineLevel="1">
      <c r="A36" s="16"/>
      <c r="B36" s="16"/>
      <c r="C36" s="73">
        <v>4210</v>
      </c>
      <c r="D36" s="45" t="s">
        <v>5</v>
      </c>
      <c r="E36" s="54">
        <v>26910</v>
      </c>
      <c r="F36" s="54">
        <v>3580</v>
      </c>
      <c r="G36" s="54"/>
      <c r="H36" s="57">
        <f>E36+F36-G36</f>
        <v>30490</v>
      </c>
    </row>
    <row r="37" spans="1:8" s="52" customFormat="1" ht="12.75" outlineLevel="1">
      <c r="A37" s="16"/>
      <c r="B37" s="16"/>
      <c r="C37" s="73"/>
      <c r="D37" s="45"/>
      <c r="E37" s="54"/>
      <c r="F37" s="54"/>
      <c r="G37" s="54"/>
      <c r="H37" s="57"/>
    </row>
    <row r="38" spans="1:8" s="52" customFormat="1" ht="25.5" outlineLevel="1">
      <c r="A38" s="16"/>
      <c r="B38" s="16"/>
      <c r="C38" s="73">
        <v>4240</v>
      </c>
      <c r="D38" s="43" t="s">
        <v>24</v>
      </c>
      <c r="E38" s="54"/>
      <c r="F38" s="54">
        <v>2685</v>
      </c>
      <c r="G38" s="54"/>
      <c r="H38" s="57">
        <f>E38+F38-G38</f>
        <v>2685</v>
      </c>
    </row>
    <row r="39" spans="1:8" s="52" customFormat="1" ht="12.75" outlineLevel="1">
      <c r="A39" s="16"/>
      <c r="B39" s="16"/>
      <c r="C39" s="73"/>
      <c r="D39" s="45"/>
      <c r="E39" s="54"/>
      <c r="F39" s="54"/>
      <c r="G39" s="54"/>
      <c r="H39" s="57"/>
    </row>
    <row r="40" spans="1:8" s="52" customFormat="1" ht="12.75" outlineLevel="1">
      <c r="A40" s="16"/>
      <c r="B40" s="16"/>
      <c r="C40" s="73">
        <v>4260</v>
      </c>
      <c r="D40" s="45" t="s">
        <v>11</v>
      </c>
      <c r="E40" s="54">
        <v>67130</v>
      </c>
      <c r="F40" s="54"/>
      <c r="G40" s="54">
        <v>3635</v>
      </c>
      <c r="H40" s="57">
        <f>E40+F40-G40</f>
        <v>63495</v>
      </c>
    </row>
    <row r="41" spans="1:8" s="52" customFormat="1" ht="12.75" outlineLevel="1">
      <c r="A41" s="16"/>
      <c r="B41" s="16"/>
      <c r="C41" s="73"/>
      <c r="D41" s="45"/>
      <c r="E41" s="54" t="s">
        <v>33</v>
      </c>
      <c r="F41" s="54" t="s">
        <v>33</v>
      </c>
      <c r="G41" s="54" t="s">
        <v>33</v>
      </c>
      <c r="H41" s="57"/>
    </row>
    <row r="42" spans="1:8" s="52" customFormat="1" ht="12.75" outlineLevel="1">
      <c r="A42" s="16"/>
      <c r="B42" s="16"/>
      <c r="C42" s="73">
        <v>4280</v>
      </c>
      <c r="D42" s="45" t="s">
        <v>26</v>
      </c>
      <c r="E42" s="54">
        <v>500</v>
      </c>
      <c r="F42" s="54"/>
      <c r="G42" s="54">
        <v>180</v>
      </c>
      <c r="H42" s="57">
        <f>E42+F42-G42</f>
        <v>320</v>
      </c>
    </row>
    <row r="43" spans="1:8" s="52" customFormat="1" ht="12.75" outlineLevel="1">
      <c r="A43" s="16"/>
      <c r="B43" s="16"/>
      <c r="C43" s="73"/>
      <c r="D43" s="45"/>
      <c r="E43" s="54"/>
      <c r="F43" s="54"/>
      <c r="G43" s="54"/>
      <c r="H43" s="57"/>
    </row>
    <row r="44" spans="1:8" s="52" customFormat="1" ht="12.75" outlineLevel="1">
      <c r="A44" s="16"/>
      <c r="B44" s="16"/>
      <c r="C44" s="73">
        <v>4300</v>
      </c>
      <c r="D44" s="45" t="s">
        <v>20</v>
      </c>
      <c r="E44" s="54">
        <v>40090</v>
      </c>
      <c r="F44" s="54">
        <v>435</v>
      </c>
      <c r="G44" s="54"/>
      <c r="H44" s="57">
        <f>E44+F44-G44</f>
        <v>40525</v>
      </c>
    </row>
    <row r="45" spans="1:8" s="52" customFormat="1" ht="12.75" outlineLevel="1">
      <c r="A45" s="16"/>
      <c r="B45" s="16"/>
      <c r="C45" s="73"/>
      <c r="D45" s="45"/>
      <c r="E45" s="54"/>
      <c r="F45" s="54"/>
      <c r="G45" s="54"/>
      <c r="H45" s="57"/>
    </row>
    <row r="46" spans="1:8" s="52" customFormat="1" ht="12.75" outlineLevel="1">
      <c r="A46" s="16"/>
      <c r="B46" s="16"/>
      <c r="C46" s="73">
        <v>4410</v>
      </c>
      <c r="D46" s="45" t="s">
        <v>13</v>
      </c>
      <c r="E46" s="54">
        <v>1000</v>
      </c>
      <c r="F46" s="54"/>
      <c r="G46" s="54">
        <v>200</v>
      </c>
      <c r="H46" s="57">
        <f>E46+F46-G46</f>
        <v>800</v>
      </c>
    </row>
    <row r="47" spans="1:8" s="52" customFormat="1" ht="12.75" outlineLevel="1">
      <c r="A47" s="16"/>
      <c r="B47" s="16"/>
      <c r="C47" s="73"/>
      <c r="D47" s="45"/>
      <c r="E47" s="54"/>
      <c r="F47" s="54"/>
      <c r="G47" s="54"/>
      <c r="H47" s="57"/>
    </row>
    <row r="48" spans="1:8" s="52" customFormat="1" ht="12.75">
      <c r="A48" s="16"/>
      <c r="B48" s="19">
        <v>80130</v>
      </c>
      <c r="C48" s="73"/>
      <c r="D48" s="25" t="s">
        <v>34</v>
      </c>
      <c r="E48" s="60"/>
      <c r="F48" s="60">
        <f>SUM(F50:F62)</f>
        <v>13599</v>
      </c>
      <c r="G48" s="60">
        <f>SUM(G50:G62)</f>
        <v>19729</v>
      </c>
      <c r="H48" s="57">
        <f>E48+F48-G48</f>
        <v>-6130</v>
      </c>
    </row>
    <row r="49" spans="1:8" s="52" customFormat="1" ht="12.75" outlineLevel="1">
      <c r="A49" s="16"/>
      <c r="B49" s="19"/>
      <c r="C49" s="73"/>
      <c r="D49" s="25"/>
      <c r="E49" s="60"/>
      <c r="F49" s="60"/>
      <c r="G49" s="60"/>
      <c r="H49" s="57"/>
    </row>
    <row r="50" spans="1:8" s="52" customFormat="1" ht="12.75" outlineLevel="1">
      <c r="A50" s="16"/>
      <c r="B50" s="16"/>
      <c r="C50" s="73">
        <v>4010</v>
      </c>
      <c r="D50" s="45" t="s">
        <v>8</v>
      </c>
      <c r="E50" s="54">
        <v>3120750</v>
      </c>
      <c r="F50" s="54"/>
      <c r="G50" s="54">
        <v>14882</v>
      </c>
      <c r="H50" s="57">
        <f>E50+F50-G50</f>
        <v>3105868</v>
      </c>
    </row>
    <row r="51" spans="1:8" s="52" customFormat="1" ht="12.75" outlineLevel="1">
      <c r="A51" s="16"/>
      <c r="B51" s="16"/>
      <c r="C51" s="73"/>
      <c r="D51" s="45"/>
      <c r="E51" s="54"/>
      <c r="F51" s="54"/>
      <c r="G51" s="54"/>
      <c r="H51" s="57"/>
    </row>
    <row r="52" spans="1:8" s="52" customFormat="1" ht="12.75" outlineLevel="1">
      <c r="A52" s="16"/>
      <c r="B52" s="16"/>
      <c r="C52" s="73">
        <v>4120</v>
      </c>
      <c r="D52" s="45" t="s">
        <v>10</v>
      </c>
      <c r="E52" s="54">
        <v>87603</v>
      </c>
      <c r="F52" s="54">
        <v>234</v>
      </c>
      <c r="G52" s="54"/>
      <c r="H52" s="57">
        <f>E52+F52-G52</f>
        <v>87837</v>
      </c>
    </row>
    <row r="53" spans="1:8" s="52" customFormat="1" ht="12.75" outlineLevel="1">
      <c r="A53" s="16"/>
      <c r="B53" s="16"/>
      <c r="C53" s="73"/>
      <c r="D53" s="45"/>
      <c r="E53" s="54"/>
      <c r="F53" s="54"/>
      <c r="G53" s="54"/>
      <c r="H53" s="57"/>
    </row>
    <row r="54" spans="1:8" s="52" customFormat="1" ht="12.75" outlineLevel="1">
      <c r="A54" s="16"/>
      <c r="B54" s="16"/>
      <c r="C54" s="73">
        <v>4210</v>
      </c>
      <c r="D54" s="45" t="s">
        <v>5</v>
      </c>
      <c r="E54" s="54">
        <v>296894</v>
      </c>
      <c r="F54" s="54">
        <v>10175</v>
      </c>
      <c r="G54" s="54"/>
      <c r="H54" s="57">
        <f>E54+F54-G54</f>
        <v>307069</v>
      </c>
    </row>
    <row r="55" spans="1:8" s="52" customFormat="1" ht="12.75" outlineLevel="1">
      <c r="A55" s="16"/>
      <c r="B55" s="16"/>
      <c r="C55" s="73"/>
      <c r="D55" s="45"/>
      <c r="E55" s="54"/>
      <c r="F55" s="54"/>
      <c r="G55" s="54"/>
      <c r="H55" s="57"/>
    </row>
    <row r="56" spans="1:8" s="52" customFormat="1" ht="12.75" outlineLevel="1">
      <c r="A56" s="16"/>
      <c r="B56" s="16"/>
      <c r="C56" s="73">
        <v>4260</v>
      </c>
      <c r="D56" s="45" t="s">
        <v>11</v>
      </c>
      <c r="E56" s="54">
        <v>163092</v>
      </c>
      <c r="F56" s="54"/>
      <c r="G56" s="54">
        <v>1600</v>
      </c>
      <c r="H56" s="57">
        <f>E56+F56-G56</f>
        <v>161492</v>
      </c>
    </row>
    <row r="57" spans="1:8" s="52" customFormat="1" ht="12.75" outlineLevel="1">
      <c r="A57" s="16"/>
      <c r="B57" s="16"/>
      <c r="C57" s="73"/>
      <c r="D57" s="45"/>
      <c r="E57" s="54"/>
      <c r="F57" s="54"/>
      <c r="G57" s="54"/>
      <c r="H57" s="57"/>
    </row>
    <row r="58" spans="1:8" s="52" customFormat="1" ht="12.75" outlineLevel="1">
      <c r="A58" s="16"/>
      <c r="B58" s="16"/>
      <c r="C58" s="73">
        <v>4270</v>
      </c>
      <c r="D58" s="45" t="s">
        <v>12</v>
      </c>
      <c r="E58" s="54">
        <v>41700</v>
      </c>
      <c r="F58" s="54"/>
      <c r="G58" s="54">
        <v>530</v>
      </c>
      <c r="H58" s="57">
        <f>E58+F58-G58</f>
        <v>41170</v>
      </c>
    </row>
    <row r="59" spans="1:8" s="52" customFormat="1" ht="12.75" outlineLevel="1">
      <c r="A59" s="16"/>
      <c r="B59" s="16"/>
      <c r="C59" s="73"/>
      <c r="D59" s="45"/>
      <c r="E59" s="54"/>
      <c r="F59" s="54"/>
      <c r="G59" s="54"/>
      <c r="H59" s="57"/>
    </row>
    <row r="60" spans="1:8" s="52" customFormat="1" ht="12.75" outlineLevel="1">
      <c r="A60" s="16"/>
      <c r="B60" s="16"/>
      <c r="C60" s="73">
        <v>4280</v>
      </c>
      <c r="D60" s="45" t="s">
        <v>26</v>
      </c>
      <c r="E60" s="54">
        <v>6000</v>
      </c>
      <c r="F60" s="54"/>
      <c r="G60" s="54">
        <v>2717</v>
      </c>
      <c r="H60" s="57">
        <f>E60+F60-G60</f>
        <v>3283</v>
      </c>
    </row>
    <row r="61" spans="1:8" s="52" customFormat="1" ht="12.75" outlineLevel="1">
      <c r="A61" s="16"/>
      <c r="B61" s="16"/>
      <c r="C61" s="73"/>
      <c r="D61" s="45"/>
      <c r="E61" s="54"/>
      <c r="F61" s="54"/>
      <c r="G61" s="54"/>
      <c r="H61" s="57"/>
    </row>
    <row r="62" spans="1:8" s="52" customFormat="1" ht="25.5" outlineLevel="1">
      <c r="A62" s="16"/>
      <c r="B62" s="16"/>
      <c r="C62" s="73">
        <v>6050</v>
      </c>
      <c r="D62" s="45" t="s">
        <v>50</v>
      </c>
      <c r="E62" s="53">
        <v>205211</v>
      </c>
      <c r="F62" s="53">
        <v>3190</v>
      </c>
      <c r="G62" s="53"/>
      <c r="H62" s="57">
        <f>E62+F62-G62</f>
        <v>208401</v>
      </c>
    </row>
    <row r="63" spans="1:8" s="52" customFormat="1" ht="12.75" outlineLevel="1">
      <c r="A63" s="16"/>
      <c r="B63" s="16"/>
      <c r="C63" s="73"/>
      <c r="D63" s="45"/>
      <c r="E63" s="53"/>
      <c r="F63" s="53"/>
      <c r="G63" s="53"/>
      <c r="H63" s="57"/>
    </row>
    <row r="64" spans="1:8" s="52" customFormat="1" ht="25.5">
      <c r="A64" s="16"/>
      <c r="B64" s="16">
        <v>80146</v>
      </c>
      <c r="C64" s="73"/>
      <c r="D64" s="25" t="s">
        <v>35</v>
      </c>
      <c r="E64" s="63"/>
      <c r="F64" s="63">
        <f>SUM(F66:F68)</f>
        <v>0</v>
      </c>
      <c r="G64" s="63">
        <f>SUM(G66:G68)</f>
        <v>8247</v>
      </c>
      <c r="H64" s="57">
        <f>E64+F64-G64</f>
        <v>-8247</v>
      </c>
    </row>
    <row r="65" spans="1:8" s="52" customFormat="1" ht="12.75" outlineLevel="1">
      <c r="A65" s="16"/>
      <c r="B65" s="16"/>
      <c r="C65" s="73"/>
      <c r="D65" s="43"/>
      <c r="E65" s="62"/>
      <c r="F65" s="62"/>
      <c r="G65" s="62"/>
      <c r="H65" s="57"/>
    </row>
    <row r="66" spans="1:8" s="52" customFormat="1" ht="12.75" outlineLevel="1">
      <c r="A66" s="16"/>
      <c r="B66" s="16"/>
      <c r="C66" s="73">
        <v>4300</v>
      </c>
      <c r="D66" s="45" t="s">
        <v>15</v>
      </c>
      <c r="E66" s="64">
        <v>38311</v>
      </c>
      <c r="F66" s="64"/>
      <c r="G66" s="64">
        <f>2990+2685</f>
        <v>5675</v>
      </c>
      <c r="H66" s="57">
        <f>E66+F66-G66</f>
        <v>32636</v>
      </c>
    </row>
    <row r="67" spans="1:8" s="52" customFormat="1" ht="12.75" outlineLevel="1">
      <c r="A67" s="16"/>
      <c r="B67" s="16"/>
      <c r="E67" s="62"/>
      <c r="F67" s="62"/>
      <c r="G67" s="62"/>
      <c r="H67" s="57"/>
    </row>
    <row r="68" spans="1:8" s="52" customFormat="1" ht="12.75" outlineLevel="1">
      <c r="A68" s="16"/>
      <c r="B68" s="16"/>
      <c r="C68" s="73">
        <v>4410</v>
      </c>
      <c r="D68" s="45" t="s">
        <v>13</v>
      </c>
      <c r="E68" s="62">
        <v>7190</v>
      </c>
      <c r="F68" s="62"/>
      <c r="G68" s="62">
        <v>2572</v>
      </c>
      <c r="H68" s="57">
        <f>E68+F68-G68</f>
        <v>4618</v>
      </c>
    </row>
    <row r="69" spans="1:8" s="52" customFormat="1" ht="12.75" outlineLevel="1">
      <c r="A69" s="16"/>
      <c r="B69" s="16"/>
      <c r="C69" s="73"/>
      <c r="D69" s="45"/>
      <c r="E69" s="62"/>
      <c r="F69" s="62"/>
      <c r="G69" s="62"/>
      <c r="H69" s="57"/>
    </row>
    <row r="70" spans="1:8" s="2" customFormat="1" ht="12.75">
      <c r="A70" s="10">
        <v>852</v>
      </c>
      <c r="B70" s="10"/>
      <c r="C70" s="11"/>
      <c r="D70" s="37" t="s">
        <v>21</v>
      </c>
      <c r="E70" s="57">
        <f>E72+E80+E88+E84+E94</f>
        <v>0</v>
      </c>
      <c r="F70" s="57">
        <f>F72+F80+F88+F84+F94</f>
        <v>43210</v>
      </c>
      <c r="G70" s="57">
        <f>G72+G80+G88+G84+G94</f>
        <v>164810</v>
      </c>
      <c r="H70" s="57">
        <f>E70+F70-G70</f>
        <v>-121600</v>
      </c>
    </row>
    <row r="71" spans="1:8" ht="12.75">
      <c r="A71" s="12"/>
      <c r="B71" s="12"/>
      <c r="C71" s="13"/>
      <c r="D71" s="36"/>
      <c r="E71" s="59"/>
      <c r="F71" s="59"/>
      <c r="G71" s="59"/>
      <c r="H71" s="57"/>
    </row>
    <row r="72" spans="1:8" s="3" customFormat="1" ht="25.5">
      <c r="A72" s="14"/>
      <c r="B72" s="14">
        <v>85201</v>
      </c>
      <c r="C72" s="15"/>
      <c r="D72" s="35" t="s">
        <v>22</v>
      </c>
      <c r="E72" s="58"/>
      <c r="F72" s="58">
        <f>SUM(F74:F78)</f>
        <v>2510</v>
      </c>
      <c r="G72" s="58">
        <f>SUM(G74:G78)</f>
        <v>80000</v>
      </c>
      <c r="H72" s="57">
        <f>E72+F72-G72</f>
        <v>-77490</v>
      </c>
    </row>
    <row r="73" spans="1:8" s="3" customFormat="1" ht="12.75">
      <c r="A73" s="14"/>
      <c r="B73" s="14"/>
      <c r="C73" s="15"/>
      <c r="D73" s="35"/>
      <c r="E73" s="58"/>
      <c r="F73" s="58"/>
      <c r="G73" s="58"/>
      <c r="H73" s="57"/>
    </row>
    <row r="74" spans="1:8" ht="12.75" outlineLevel="1">
      <c r="A74" s="12"/>
      <c r="B74" s="12"/>
      <c r="C74" s="13">
        <v>3110</v>
      </c>
      <c r="D74" s="36" t="s">
        <v>23</v>
      </c>
      <c r="E74" s="59">
        <v>129397</v>
      </c>
      <c r="F74" s="59"/>
      <c r="G74" s="59">
        <v>20000</v>
      </c>
      <c r="H74" s="57">
        <f>E74+F74-G74</f>
        <v>109397</v>
      </c>
    </row>
    <row r="75" spans="1:8" ht="12.75" outlineLevel="1">
      <c r="A75" s="12"/>
      <c r="B75" s="12"/>
      <c r="C75" s="13"/>
      <c r="D75" s="36"/>
      <c r="E75" s="59"/>
      <c r="F75" s="59"/>
      <c r="G75" s="59"/>
      <c r="H75" s="57"/>
    </row>
    <row r="76" spans="1:8" ht="12.75" outlineLevel="1">
      <c r="A76" s="12"/>
      <c r="B76" s="12"/>
      <c r="C76" s="13">
        <v>4210</v>
      </c>
      <c r="D76" s="36" t="s">
        <v>5</v>
      </c>
      <c r="E76" s="59">
        <v>72600</v>
      </c>
      <c r="F76" s="59">
        <v>2510</v>
      </c>
      <c r="G76" s="59"/>
      <c r="H76" s="57">
        <f>E76+F76-G76</f>
        <v>75110</v>
      </c>
    </row>
    <row r="77" spans="1:8" ht="12.75" outlineLevel="1">
      <c r="A77" s="12"/>
      <c r="B77" s="12"/>
      <c r="C77" s="13"/>
      <c r="D77" s="36"/>
      <c r="E77" s="59"/>
      <c r="F77" s="59"/>
      <c r="G77" s="59"/>
      <c r="H77" s="57"/>
    </row>
    <row r="78" spans="1:8" ht="38.25" outlineLevel="1">
      <c r="A78" s="12"/>
      <c r="B78" s="12"/>
      <c r="C78" s="13">
        <v>4330</v>
      </c>
      <c r="D78" s="36" t="s">
        <v>46</v>
      </c>
      <c r="E78" s="59">
        <v>383500</v>
      </c>
      <c r="F78" s="59"/>
      <c r="G78" s="59">
        <v>60000</v>
      </c>
      <c r="H78" s="57">
        <f>E78+F78-G78</f>
        <v>323500</v>
      </c>
    </row>
    <row r="79" spans="1:8" ht="12.75" outlineLevel="1">
      <c r="A79" s="12"/>
      <c r="B79" s="12"/>
      <c r="C79" s="13"/>
      <c r="D79" s="36"/>
      <c r="E79" s="59"/>
      <c r="F79" s="59"/>
      <c r="G79" s="59"/>
      <c r="H79" s="57"/>
    </row>
    <row r="80" spans="1:8" s="3" customFormat="1" ht="12.75">
      <c r="A80" s="14"/>
      <c r="B80" s="14">
        <v>85202</v>
      </c>
      <c r="C80" s="15"/>
      <c r="D80" s="35" t="s">
        <v>25</v>
      </c>
      <c r="E80" s="58"/>
      <c r="F80" s="58">
        <f>SUM(F82:F83)</f>
        <v>15700</v>
      </c>
      <c r="G80" s="58">
        <f>SUM(G82:G83)</f>
        <v>11300</v>
      </c>
      <c r="H80" s="57">
        <f>E80+F80-G80</f>
        <v>4400</v>
      </c>
    </row>
    <row r="81" spans="1:8" ht="12.75" outlineLevel="1">
      <c r="A81" s="12"/>
      <c r="B81" s="12"/>
      <c r="C81" s="13"/>
      <c r="D81" s="36"/>
      <c r="E81" s="59"/>
      <c r="F81" s="59"/>
      <c r="G81" s="59"/>
      <c r="H81" s="57"/>
    </row>
    <row r="82" spans="1:8" ht="25.5" outlineLevel="1">
      <c r="A82" s="16"/>
      <c r="B82" s="16"/>
      <c r="C82" s="17">
        <v>6050</v>
      </c>
      <c r="D82" s="38" t="s">
        <v>44</v>
      </c>
      <c r="E82" s="54">
        <v>742793</v>
      </c>
      <c r="F82" s="54">
        <v>15700</v>
      </c>
      <c r="G82" s="54">
        <v>11300</v>
      </c>
      <c r="H82" s="57">
        <f>E82+F82-G82</f>
        <v>747193</v>
      </c>
    </row>
    <row r="83" spans="1:8" ht="12.75" outlineLevel="1">
      <c r="A83" s="16"/>
      <c r="B83" s="16"/>
      <c r="D83" s="38"/>
      <c r="E83" s="54"/>
      <c r="F83" s="54"/>
      <c r="G83" s="54"/>
      <c r="H83" s="57"/>
    </row>
    <row r="84" spans="1:8" s="3" customFormat="1" ht="12.75">
      <c r="A84" s="14"/>
      <c r="B84" s="14">
        <v>85204</v>
      </c>
      <c r="C84" s="15"/>
      <c r="D84" s="35" t="s">
        <v>28</v>
      </c>
      <c r="E84" s="58"/>
      <c r="F84" s="58">
        <f>SUM(F86:F87)</f>
        <v>0</v>
      </c>
      <c r="G84" s="58">
        <f>SUM(G86:G87)</f>
        <v>46000</v>
      </c>
      <c r="H84" s="57">
        <f>E84+F84-G84</f>
        <v>-46000</v>
      </c>
    </row>
    <row r="85" spans="1:8" s="3" customFormat="1" ht="12.75">
      <c r="A85" s="14"/>
      <c r="B85" s="14"/>
      <c r="C85" s="15"/>
      <c r="D85" s="35"/>
      <c r="E85" s="58"/>
      <c r="F85" s="58"/>
      <c r="G85" s="58"/>
      <c r="H85" s="57"/>
    </row>
    <row r="86" spans="1:8" ht="12.75" outlineLevel="1">
      <c r="A86" s="12"/>
      <c r="B86" s="12"/>
      <c r="C86" s="13">
        <v>3110</v>
      </c>
      <c r="D86" s="36" t="s">
        <v>23</v>
      </c>
      <c r="E86" s="59">
        <v>1491164</v>
      </c>
      <c r="F86" s="59"/>
      <c r="G86" s="59">
        <v>46000</v>
      </c>
      <c r="H86" s="57">
        <f>E86+F86-G86</f>
        <v>1445164</v>
      </c>
    </row>
    <row r="87" spans="1:8" ht="12.75" outlineLevel="1">
      <c r="A87" s="12"/>
      <c r="B87" s="12"/>
      <c r="C87" s="13"/>
      <c r="D87" s="36"/>
      <c r="E87" s="59"/>
      <c r="F87" s="59"/>
      <c r="G87" s="59"/>
      <c r="H87" s="57"/>
    </row>
    <row r="88" spans="1:8" s="3" customFormat="1" ht="38.25">
      <c r="A88" s="14"/>
      <c r="B88" s="14">
        <v>85220</v>
      </c>
      <c r="C88" s="15"/>
      <c r="D88" s="35" t="s">
        <v>27</v>
      </c>
      <c r="E88" s="58"/>
      <c r="F88" s="58">
        <f>SUM(F90:F92)</f>
        <v>25000</v>
      </c>
      <c r="G88" s="58">
        <f>SUM(G90:G92)</f>
        <v>25000</v>
      </c>
      <c r="H88" s="57">
        <f>E88+F88-G88</f>
        <v>0</v>
      </c>
    </row>
    <row r="89" spans="1:8" s="3" customFormat="1" ht="12.75">
      <c r="A89" s="14"/>
      <c r="B89" s="14"/>
      <c r="C89" s="15"/>
      <c r="D89" s="35"/>
      <c r="E89" s="58"/>
      <c r="F89" s="58"/>
      <c r="G89" s="58"/>
      <c r="H89" s="57"/>
    </row>
    <row r="90" spans="1:8" ht="12.75" outlineLevel="1">
      <c r="A90" s="12"/>
      <c r="B90" s="12"/>
      <c r="C90" s="13">
        <v>4210</v>
      </c>
      <c r="D90" s="36" t="s">
        <v>5</v>
      </c>
      <c r="E90" s="59">
        <v>7500</v>
      </c>
      <c r="F90" s="59">
        <v>25000</v>
      </c>
      <c r="G90" s="59"/>
      <c r="H90" s="57">
        <f>E90+F90-G90</f>
        <v>32500</v>
      </c>
    </row>
    <row r="91" spans="1:8" ht="12.75" outlineLevel="1">
      <c r="A91" s="12"/>
      <c r="B91" s="12"/>
      <c r="C91" s="13"/>
      <c r="D91" s="36"/>
      <c r="E91" s="59"/>
      <c r="F91" s="59"/>
      <c r="G91" s="59"/>
      <c r="H91" s="57"/>
    </row>
    <row r="92" spans="1:8" ht="12.75" outlineLevel="1">
      <c r="A92" s="12"/>
      <c r="B92" s="12"/>
      <c r="C92" s="13">
        <v>4270</v>
      </c>
      <c r="D92" s="36" t="s">
        <v>60</v>
      </c>
      <c r="E92" s="59">
        <v>68686</v>
      </c>
      <c r="F92" s="59"/>
      <c r="G92" s="59">
        <v>25000</v>
      </c>
      <c r="H92" s="57">
        <f>E92+F92-G92</f>
        <v>43686</v>
      </c>
    </row>
    <row r="93" spans="1:8" ht="12.75" outlineLevel="1">
      <c r="A93" s="12"/>
      <c r="B93" s="12"/>
      <c r="C93" s="13"/>
      <c r="D93" s="36"/>
      <c r="E93" s="59"/>
      <c r="F93" s="59"/>
      <c r="G93" s="59"/>
      <c r="H93" s="57"/>
    </row>
    <row r="94" spans="1:8" s="3" customFormat="1" ht="25.5">
      <c r="A94" s="14"/>
      <c r="B94" s="14">
        <v>85233</v>
      </c>
      <c r="C94" s="15"/>
      <c r="D94" s="35" t="s">
        <v>43</v>
      </c>
      <c r="E94" s="58"/>
      <c r="F94" s="58">
        <f>SUM(F96:F98)</f>
        <v>0</v>
      </c>
      <c r="G94" s="58">
        <f>SUM(G96:G98)</f>
        <v>2510</v>
      </c>
      <c r="H94" s="57">
        <f>E94+F94-G94</f>
        <v>-2510</v>
      </c>
    </row>
    <row r="95" spans="1:8" ht="12.75" outlineLevel="1">
      <c r="A95" s="12"/>
      <c r="B95" s="12"/>
      <c r="C95" s="13"/>
      <c r="D95" s="43"/>
      <c r="E95" s="59"/>
      <c r="F95" s="59"/>
      <c r="G95" s="59"/>
      <c r="H95" s="57"/>
    </row>
    <row r="96" spans="1:8" ht="12.75" outlineLevel="1">
      <c r="A96" s="12"/>
      <c r="B96" s="12"/>
      <c r="C96" s="13">
        <v>4300</v>
      </c>
      <c r="D96" s="36" t="s">
        <v>4</v>
      </c>
      <c r="E96" s="59">
        <v>2750</v>
      </c>
      <c r="F96" s="59"/>
      <c r="G96" s="59">
        <v>2110</v>
      </c>
      <c r="H96" s="57">
        <f>E96+F96-G96</f>
        <v>640</v>
      </c>
    </row>
    <row r="97" spans="1:8" ht="12.75" outlineLevel="1">
      <c r="A97" s="12"/>
      <c r="B97" s="12"/>
      <c r="C97" s="13"/>
      <c r="D97" s="36"/>
      <c r="E97" s="59"/>
      <c r="F97" s="59"/>
      <c r="G97" s="59"/>
      <c r="H97" s="57"/>
    </row>
    <row r="98" spans="1:8" ht="12.75" outlineLevel="1">
      <c r="A98" s="12"/>
      <c r="B98" s="12"/>
      <c r="C98" s="13">
        <v>4410</v>
      </c>
      <c r="D98" s="36" t="s">
        <v>13</v>
      </c>
      <c r="E98" s="59">
        <v>400</v>
      </c>
      <c r="F98" s="59"/>
      <c r="G98" s="59">
        <v>400</v>
      </c>
      <c r="H98" s="57">
        <f>E98+F98-G98</f>
        <v>0</v>
      </c>
    </row>
    <row r="99" spans="1:8" ht="12.75" outlineLevel="1">
      <c r="A99" s="12"/>
      <c r="B99" s="12"/>
      <c r="C99" s="13"/>
      <c r="D99" s="36"/>
      <c r="E99" s="59"/>
      <c r="F99" s="59"/>
      <c r="G99" s="59"/>
      <c r="H99" s="57"/>
    </row>
    <row r="100" spans="1:8" s="2" customFormat="1" ht="25.5">
      <c r="A100" s="10">
        <v>853</v>
      </c>
      <c r="B100" s="10"/>
      <c r="C100" s="11"/>
      <c r="D100" s="37" t="s">
        <v>29</v>
      </c>
      <c r="E100" s="57">
        <f>E102</f>
        <v>0</v>
      </c>
      <c r="F100" s="57">
        <f>F102</f>
        <v>29705</v>
      </c>
      <c r="G100" s="57">
        <f>G102</f>
        <v>5341</v>
      </c>
      <c r="H100" s="57">
        <f>E100+F100-G100</f>
        <v>24364</v>
      </c>
    </row>
    <row r="101" spans="1:8" ht="12.75" outlineLevel="1">
      <c r="A101" s="12"/>
      <c r="B101" s="12"/>
      <c r="C101" s="13"/>
      <c r="D101" s="36"/>
      <c r="E101" s="59"/>
      <c r="F101" s="59"/>
      <c r="G101" s="59"/>
      <c r="H101" s="57"/>
    </row>
    <row r="102" spans="1:8" s="3" customFormat="1" ht="12.75" outlineLevel="2">
      <c r="A102" s="47"/>
      <c r="B102" s="47">
        <v>85395</v>
      </c>
      <c r="C102" s="48"/>
      <c r="D102" s="25" t="s">
        <v>48</v>
      </c>
      <c r="E102" s="60"/>
      <c r="F102" s="60">
        <f>SUM(F104:F108)</f>
        <v>29705</v>
      </c>
      <c r="G102" s="60">
        <f>SUM(G104:G108)</f>
        <v>5341</v>
      </c>
      <c r="H102" s="57">
        <f>E102+F102-G102</f>
        <v>24364</v>
      </c>
    </row>
    <row r="103" spans="1:8" s="3" customFormat="1" ht="12.75" outlineLevel="2">
      <c r="A103" s="47"/>
      <c r="B103" s="47"/>
      <c r="C103" s="48"/>
      <c r="D103" s="25"/>
      <c r="E103" s="60"/>
      <c r="F103" s="60"/>
      <c r="G103" s="60"/>
      <c r="H103" s="57"/>
    </row>
    <row r="104" spans="1:8" ht="12.75" outlineLevel="2">
      <c r="A104" s="49"/>
      <c r="B104" s="49"/>
      <c r="C104" s="50">
        <v>3118</v>
      </c>
      <c r="D104" s="45" t="s">
        <v>51</v>
      </c>
      <c r="E104" s="54">
        <v>655251</v>
      </c>
      <c r="F104" s="54">
        <v>29705</v>
      </c>
      <c r="G104" s="54"/>
      <c r="H104" s="57">
        <f>E104+F104-G104</f>
        <v>684956</v>
      </c>
    </row>
    <row r="105" spans="1:8" ht="12.75" outlineLevel="2">
      <c r="A105" s="49"/>
      <c r="B105" s="49"/>
      <c r="C105" s="50"/>
      <c r="D105" s="45"/>
      <c r="E105" s="54"/>
      <c r="F105" s="54"/>
      <c r="G105" s="54"/>
      <c r="H105" s="57"/>
    </row>
    <row r="106" spans="1:8" ht="12.75" outlineLevel="2">
      <c r="A106" s="49"/>
      <c r="B106" s="49"/>
      <c r="C106" s="50">
        <v>4118</v>
      </c>
      <c r="D106" s="51" t="s">
        <v>9</v>
      </c>
      <c r="E106" s="54">
        <v>179380</v>
      </c>
      <c r="F106" s="54"/>
      <c r="G106" s="54">
        <v>5296</v>
      </c>
      <c r="H106" s="57">
        <f>E106+F106-G106</f>
        <v>174084</v>
      </c>
    </row>
    <row r="107" spans="1:8" ht="12.75" outlineLevel="2">
      <c r="A107" s="49"/>
      <c r="B107" s="49"/>
      <c r="C107" s="50"/>
      <c r="D107" s="45"/>
      <c r="E107" s="54"/>
      <c r="F107" s="54"/>
      <c r="G107" s="54"/>
      <c r="H107" s="57"/>
    </row>
    <row r="108" spans="1:8" ht="12.75" outlineLevel="2">
      <c r="A108" s="49"/>
      <c r="B108" s="49"/>
      <c r="C108" s="50">
        <v>4308</v>
      </c>
      <c r="D108" s="45" t="s">
        <v>52</v>
      </c>
      <c r="E108" s="54">
        <v>140068</v>
      </c>
      <c r="F108" s="54"/>
      <c r="G108" s="54">
        <v>45</v>
      </c>
      <c r="H108" s="57">
        <f>E108+F108-G108</f>
        <v>140023</v>
      </c>
    </row>
    <row r="109" spans="1:8" ht="12.75" outlineLevel="2">
      <c r="A109" s="49"/>
      <c r="B109" s="49"/>
      <c r="C109" s="50"/>
      <c r="D109" s="45"/>
      <c r="E109" s="54"/>
      <c r="F109" s="54"/>
      <c r="G109" s="54"/>
      <c r="H109" s="57"/>
    </row>
    <row r="110" spans="1:8" s="2" customFormat="1" ht="25.5">
      <c r="A110" s="16">
        <v>854</v>
      </c>
      <c r="B110" s="16"/>
      <c r="C110" s="21"/>
      <c r="D110" s="42" t="s">
        <v>36</v>
      </c>
      <c r="E110" s="61">
        <f>E112+E119</f>
        <v>0</v>
      </c>
      <c r="F110" s="61">
        <f>F112+F119</f>
        <v>11288</v>
      </c>
      <c r="G110" s="61">
        <f>G112+G119</f>
        <v>11288</v>
      </c>
      <c r="H110" s="57">
        <f>E110+F110-G110</f>
        <v>0</v>
      </c>
    </row>
    <row r="111" spans="1:8" s="52" customFormat="1" ht="12.75">
      <c r="A111" s="28"/>
      <c r="B111" s="28"/>
      <c r="C111" s="73"/>
      <c r="D111" s="45"/>
      <c r="E111" s="54"/>
      <c r="F111" s="54"/>
      <c r="G111" s="54"/>
      <c r="H111" s="57"/>
    </row>
    <row r="112" spans="1:8" s="3" customFormat="1" ht="12.75">
      <c r="A112" s="19"/>
      <c r="B112" s="19">
        <v>85410</v>
      </c>
      <c r="C112" s="20"/>
      <c r="D112" s="25" t="s">
        <v>37</v>
      </c>
      <c r="E112" s="60"/>
      <c r="F112" s="60">
        <f>SUM(F114:F116)</f>
        <v>4624</v>
      </c>
      <c r="G112" s="60">
        <f>SUM(G114:G116)</f>
        <v>4624</v>
      </c>
      <c r="H112" s="57">
        <f>E112+F112-G112</f>
        <v>0</v>
      </c>
    </row>
    <row r="113" spans="1:8" s="52" customFormat="1" ht="12.75" outlineLevel="1">
      <c r="A113" s="28"/>
      <c r="B113" s="28"/>
      <c r="C113" s="73"/>
      <c r="D113" s="45"/>
      <c r="E113" s="54"/>
      <c r="F113" s="54"/>
      <c r="G113" s="54"/>
      <c r="H113" s="57"/>
    </row>
    <row r="114" spans="1:8" s="52" customFormat="1" ht="25.5" outlineLevel="1">
      <c r="A114" s="16"/>
      <c r="B114" s="16"/>
      <c r="C114" s="73">
        <v>6050</v>
      </c>
      <c r="D114" s="45" t="s">
        <v>50</v>
      </c>
      <c r="E114" s="54">
        <v>24624</v>
      </c>
      <c r="F114" s="54"/>
      <c r="G114" s="54">
        <v>4624</v>
      </c>
      <c r="H114" s="57">
        <f>E114+F114-G114</f>
        <v>20000</v>
      </c>
    </row>
    <row r="115" spans="1:8" s="52" customFormat="1" ht="12.75" outlineLevel="1">
      <c r="A115" s="16"/>
      <c r="B115" s="16"/>
      <c r="C115" s="73"/>
      <c r="D115" s="45"/>
      <c r="E115" s="54"/>
      <c r="F115" s="54"/>
      <c r="G115" s="54"/>
      <c r="H115" s="57"/>
    </row>
    <row r="116" spans="1:8" s="52" customFormat="1" ht="25.5" outlineLevel="1">
      <c r="A116" s="16"/>
      <c r="B116" s="16"/>
      <c r="C116" s="73">
        <v>6060</v>
      </c>
      <c r="D116" s="45" t="s">
        <v>64</v>
      </c>
      <c r="E116" s="54"/>
      <c r="F116" s="54">
        <v>4624</v>
      </c>
      <c r="G116" s="54"/>
      <c r="H116" s="57">
        <f>E116+F116-G116</f>
        <v>4624</v>
      </c>
    </row>
    <row r="117" spans="1:8" s="52" customFormat="1" ht="12.75" outlineLevel="1">
      <c r="A117" s="16"/>
      <c r="B117" s="16"/>
      <c r="C117" s="73"/>
      <c r="D117" s="45"/>
      <c r="E117" s="54"/>
      <c r="F117" s="54"/>
      <c r="G117" s="54"/>
      <c r="H117" s="57"/>
    </row>
    <row r="118" spans="1:8" s="71" customFormat="1" ht="12.75">
      <c r="A118" s="68"/>
      <c r="B118" s="69"/>
      <c r="C118" s="68"/>
      <c r="D118" s="72"/>
      <c r="E118" s="70"/>
      <c r="F118" s="70"/>
      <c r="G118" s="70"/>
      <c r="H118" s="57"/>
    </row>
    <row r="119" spans="1:8" s="3" customFormat="1" ht="12.75">
      <c r="A119" s="19"/>
      <c r="B119" s="19">
        <v>85415</v>
      </c>
      <c r="C119" s="20"/>
      <c r="D119" s="25" t="s">
        <v>38</v>
      </c>
      <c r="E119" s="63"/>
      <c r="F119" s="63">
        <f>SUM(F121:F146)</f>
        <v>6664</v>
      </c>
      <c r="G119" s="63">
        <f>SUM(G121:G146)</f>
        <v>6664</v>
      </c>
      <c r="H119" s="57">
        <f>E119+F119-G119</f>
        <v>0</v>
      </c>
    </row>
    <row r="120" spans="1:8" s="3" customFormat="1" ht="12.75">
      <c r="A120" s="19"/>
      <c r="B120" s="19"/>
      <c r="C120" s="20"/>
      <c r="D120" s="25"/>
      <c r="E120" s="63"/>
      <c r="F120" s="63"/>
      <c r="G120" s="63"/>
      <c r="H120" s="57"/>
    </row>
    <row r="121" spans="3:8" ht="12.75">
      <c r="C121">
        <v>4018</v>
      </c>
      <c r="D121" s="75" t="s">
        <v>61</v>
      </c>
      <c r="E121" s="76">
        <v>4102</v>
      </c>
      <c r="G121" s="76">
        <v>1</v>
      </c>
      <c r="H121" s="59">
        <f aca="true" t="shared" si="1" ref="H121:H145">E121+F121-G121</f>
        <v>4101</v>
      </c>
    </row>
    <row r="122" spans="4:8" ht="12.75">
      <c r="D122" s="75"/>
      <c r="H122" s="59"/>
    </row>
    <row r="123" spans="3:8" ht="12.75">
      <c r="C123">
        <v>4118</v>
      </c>
      <c r="D123" s="75" t="s">
        <v>31</v>
      </c>
      <c r="E123" s="76">
        <v>13611</v>
      </c>
      <c r="F123">
        <v>170</v>
      </c>
      <c r="H123" s="59">
        <f t="shared" si="1"/>
        <v>13781</v>
      </c>
    </row>
    <row r="124" spans="4:8" ht="12.75">
      <c r="D124" s="75"/>
      <c r="H124" s="59"/>
    </row>
    <row r="125" spans="3:8" ht="12.75">
      <c r="C125">
        <v>4119</v>
      </c>
      <c r="D125" s="75" t="s">
        <v>31</v>
      </c>
      <c r="E125" s="76">
        <v>6389</v>
      </c>
      <c r="F125">
        <v>81</v>
      </c>
      <c r="H125" s="59">
        <f t="shared" si="1"/>
        <v>6470</v>
      </c>
    </row>
    <row r="126" spans="4:8" ht="12.75">
      <c r="D126" s="75"/>
      <c r="H126" s="59"/>
    </row>
    <row r="127" spans="3:8" ht="12.75">
      <c r="C127">
        <v>4128</v>
      </c>
      <c r="D127" s="75" t="s">
        <v>10</v>
      </c>
      <c r="E127" s="76">
        <v>1946</v>
      </c>
      <c r="F127">
        <v>25</v>
      </c>
      <c r="H127" s="59">
        <f t="shared" si="1"/>
        <v>1971</v>
      </c>
    </row>
    <row r="128" spans="4:8" ht="12.75">
      <c r="D128" s="75"/>
      <c r="H128" s="59"/>
    </row>
    <row r="129" spans="3:8" ht="12.75">
      <c r="C129">
        <v>4129</v>
      </c>
      <c r="D129" s="75" t="s">
        <v>10</v>
      </c>
      <c r="E129">
        <v>913</v>
      </c>
      <c r="F129">
        <v>12</v>
      </c>
      <c r="H129" s="59">
        <f t="shared" si="1"/>
        <v>925</v>
      </c>
    </row>
    <row r="130" spans="4:8" ht="12.75">
      <c r="D130" s="75"/>
      <c r="H130" s="59"/>
    </row>
    <row r="131" spans="3:8" ht="12.75">
      <c r="C131">
        <v>4178</v>
      </c>
      <c r="D131" s="75" t="s">
        <v>47</v>
      </c>
      <c r="E131" s="76">
        <v>90417</v>
      </c>
      <c r="F131" s="76">
        <v>4328</v>
      </c>
      <c r="H131" s="59">
        <f t="shared" si="1"/>
        <v>94745</v>
      </c>
    </row>
    <row r="132" spans="4:8" ht="12.75">
      <c r="D132" s="75"/>
      <c r="H132" s="59"/>
    </row>
    <row r="133" spans="3:8" ht="12.75">
      <c r="C133">
        <v>4179</v>
      </c>
      <c r="D133" s="75" t="s">
        <v>47</v>
      </c>
      <c r="E133" s="76">
        <v>41735</v>
      </c>
      <c r="F133">
        <v>2032</v>
      </c>
      <c r="H133" s="59">
        <f t="shared" si="1"/>
        <v>43767</v>
      </c>
    </row>
    <row r="134" spans="4:8" ht="12.75">
      <c r="D134" s="75"/>
      <c r="H134" s="59"/>
    </row>
    <row r="135" spans="3:8" ht="12.75">
      <c r="C135">
        <v>4218</v>
      </c>
      <c r="D135" s="75" t="s">
        <v>5</v>
      </c>
      <c r="E135" s="76">
        <v>91137</v>
      </c>
      <c r="F135" s="77"/>
      <c r="G135">
        <v>4173</v>
      </c>
      <c r="H135" s="59">
        <f t="shared" si="1"/>
        <v>86964</v>
      </c>
    </row>
    <row r="136" spans="4:8" ht="12.75">
      <c r="D136" s="75"/>
      <c r="F136" s="78"/>
      <c r="H136" s="59"/>
    </row>
    <row r="137" spans="3:8" ht="12.75">
      <c r="C137">
        <v>4219</v>
      </c>
      <c r="D137" s="75" t="s">
        <v>5</v>
      </c>
      <c r="E137" s="76">
        <v>42792</v>
      </c>
      <c r="F137" s="77"/>
      <c r="G137">
        <v>1959</v>
      </c>
      <c r="H137" s="59">
        <f t="shared" si="1"/>
        <v>40833</v>
      </c>
    </row>
    <row r="138" spans="4:8" ht="12.75">
      <c r="D138" s="75"/>
      <c r="H138" s="59"/>
    </row>
    <row r="139" spans="3:8" ht="12.75">
      <c r="C139">
        <v>4278</v>
      </c>
      <c r="D139" s="75" t="s">
        <v>14</v>
      </c>
      <c r="E139" s="76">
        <v>3889</v>
      </c>
      <c r="G139" s="76">
        <v>361</v>
      </c>
      <c r="H139" s="59">
        <f t="shared" si="1"/>
        <v>3528</v>
      </c>
    </row>
    <row r="140" spans="4:8" ht="12.75">
      <c r="D140" s="75"/>
      <c r="H140" s="59"/>
    </row>
    <row r="141" spans="3:8" ht="12.75">
      <c r="C141">
        <v>4279</v>
      </c>
      <c r="D141" s="75" t="s">
        <v>14</v>
      </c>
      <c r="E141" s="76">
        <v>1826</v>
      </c>
      <c r="G141" s="76">
        <v>170</v>
      </c>
      <c r="H141" s="59">
        <f t="shared" si="1"/>
        <v>1656</v>
      </c>
    </row>
    <row r="142" spans="4:8" ht="12.75">
      <c r="D142" s="75"/>
      <c r="H142" s="59"/>
    </row>
    <row r="143" spans="3:8" ht="12.75">
      <c r="C143">
        <v>4308</v>
      </c>
      <c r="D143" s="75" t="s">
        <v>15</v>
      </c>
      <c r="E143" s="76">
        <v>49094</v>
      </c>
      <c r="F143">
        <v>11</v>
      </c>
      <c r="G143" s="76"/>
      <c r="H143" s="59">
        <f t="shared" si="1"/>
        <v>49105</v>
      </c>
    </row>
    <row r="144" spans="4:8" ht="12.75">
      <c r="D144" s="75"/>
      <c r="H144" s="59"/>
    </row>
    <row r="145" spans="3:8" ht="12.75">
      <c r="C145">
        <v>4309</v>
      </c>
      <c r="D145" s="75" t="s">
        <v>15</v>
      </c>
      <c r="E145" s="76">
        <v>23050</v>
      </c>
      <c r="F145">
        <v>5</v>
      </c>
      <c r="G145" s="76"/>
      <c r="H145" s="59">
        <f t="shared" si="1"/>
        <v>23055</v>
      </c>
    </row>
    <row r="146" spans="4:8" ht="12.75">
      <c r="D146" s="75"/>
      <c r="H146" s="59"/>
    </row>
    <row r="147" spans="1:8" s="24" customFormat="1" ht="25.5">
      <c r="A147" s="10">
        <v>921</v>
      </c>
      <c r="B147" s="10"/>
      <c r="C147" s="11"/>
      <c r="D147" s="37" t="s">
        <v>39</v>
      </c>
      <c r="E147" s="57">
        <f>E155+E149</f>
        <v>0</v>
      </c>
      <c r="F147" s="57">
        <f>F155+F149</f>
        <v>2947</v>
      </c>
      <c r="G147" s="57">
        <f>G155+G149</f>
        <v>2947</v>
      </c>
      <c r="H147" s="57">
        <f>E147+F147-G147</f>
        <v>0</v>
      </c>
    </row>
    <row r="148" spans="1:8" s="24" customFormat="1" ht="12.75">
      <c r="A148" s="10"/>
      <c r="B148" s="10"/>
      <c r="C148" s="11"/>
      <c r="D148" s="37"/>
      <c r="E148" s="57"/>
      <c r="F148" s="57"/>
      <c r="G148" s="57"/>
      <c r="H148" s="57"/>
    </row>
    <row r="149" spans="1:8" s="23" customFormat="1" ht="12.75" outlineLevel="1">
      <c r="A149" s="14"/>
      <c r="B149" s="14">
        <v>92116</v>
      </c>
      <c r="C149" s="15"/>
      <c r="D149" s="35" t="s">
        <v>40</v>
      </c>
      <c r="E149" s="58"/>
      <c r="F149" s="58">
        <f>SUM(F150:F153)</f>
        <v>0</v>
      </c>
      <c r="G149" s="58">
        <f>SUM(G150:G153)</f>
        <v>2947</v>
      </c>
      <c r="H149" s="57">
        <f>E149+F149-G149</f>
        <v>-2947</v>
      </c>
    </row>
    <row r="150" spans="1:8" ht="12.75" outlineLevel="2">
      <c r="A150" s="12"/>
      <c r="B150" s="12"/>
      <c r="C150" s="13"/>
      <c r="D150" s="36"/>
      <c r="E150" s="59"/>
      <c r="F150" s="59"/>
      <c r="G150" s="59"/>
      <c r="H150" s="57"/>
    </row>
    <row r="151" spans="1:8" ht="12.75" outlineLevel="2">
      <c r="A151" s="12"/>
      <c r="B151" s="12"/>
      <c r="C151" s="13">
        <v>4210</v>
      </c>
      <c r="D151" s="36" t="s">
        <v>5</v>
      </c>
      <c r="E151" s="59">
        <v>6500</v>
      </c>
      <c r="F151" s="59"/>
      <c r="G151" s="59">
        <v>1847</v>
      </c>
      <c r="H151" s="57">
        <f>E151+F151-G151</f>
        <v>4653</v>
      </c>
    </row>
    <row r="152" spans="1:8" ht="12.75" outlineLevel="2">
      <c r="A152" s="12"/>
      <c r="B152" s="12"/>
      <c r="C152" s="13"/>
      <c r="D152" s="36"/>
      <c r="E152" s="59"/>
      <c r="F152" s="59"/>
      <c r="G152" s="59"/>
      <c r="H152" s="57"/>
    </row>
    <row r="153" spans="1:8" ht="12.75">
      <c r="A153" s="7"/>
      <c r="B153" s="7"/>
      <c r="C153" s="6">
        <v>4300</v>
      </c>
      <c r="D153" s="34" t="s">
        <v>15</v>
      </c>
      <c r="E153" s="62">
        <v>1100</v>
      </c>
      <c r="F153" s="62"/>
      <c r="G153" s="62">
        <v>1100</v>
      </c>
      <c r="H153" s="57">
        <f>E153+F153-G153</f>
        <v>0</v>
      </c>
    </row>
    <row r="154" spans="1:8" ht="12.75" outlineLevel="1">
      <c r="A154" s="12"/>
      <c r="B154" s="12"/>
      <c r="C154" s="13"/>
      <c r="D154" s="36"/>
      <c r="E154" s="59"/>
      <c r="F154" s="59"/>
      <c r="G154" s="59"/>
      <c r="H154" s="57"/>
    </row>
    <row r="155" spans="1:8" s="23" customFormat="1" ht="12.75" outlineLevel="1">
      <c r="A155" s="14"/>
      <c r="B155" s="14">
        <v>92195</v>
      </c>
      <c r="C155" s="15"/>
      <c r="D155" s="35" t="s">
        <v>18</v>
      </c>
      <c r="E155" s="58"/>
      <c r="F155" s="58">
        <f>SUM(F157:F159)</f>
        <v>2947</v>
      </c>
      <c r="G155" s="58">
        <f>SUM(G157:G159)</f>
        <v>0</v>
      </c>
      <c r="H155" s="57">
        <f>E155+F155-G155</f>
        <v>2947</v>
      </c>
    </row>
    <row r="156" spans="1:8" s="23" customFormat="1" ht="12.75" outlineLevel="1">
      <c r="A156" s="14"/>
      <c r="B156" s="14"/>
      <c r="C156" s="15"/>
      <c r="D156" s="35"/>
      <c r="E156" s="58"/>
      <c r="F156" s="58"/>
      <c r="G156" s="58"/>
      <c r="H156" s="57"/>
    </row>
    <row r="157" spans="1:8" ht="12.75" outlineLevel="2">
      <c r="A157" s="12"/>
      <c r="B157" s="12"/>
      <c r="C157" s="13">
        <v>4210</v>
      </c>
      <c r="D157" s="36" t="s">
        <v>5</v>
      </c>
      <c r="E157" s="59">
        <v>14000</v>
      </c>
      <c r="F157" s="59">
        <v>2669</v>
      </c>
      <c r="G157" s="59"/>
      <c r="H157" s="57">
        <f>E157+F157-G157</f>
        <v>16669</v>
      </c>
    </row>
    <row r="158" spans="1:8" ht="12.75" outlineLevel="2">
      <c r="A158" s="12"/>
      <c r="B158" s="12"/>
      <c r="C158" s="13"/>
      <c r="D158" s="36"/>
      <c r="E158" s="59"/>
      <c r="F158" s="59"/>
      <c r="G158" s="59"/>
      <c r="H158" s="57"/>
    </row>
    <row r="159" spans="1:8" ht="12.75" outlineLevel="2">
      <c r="A159" s="12"/>
      <c r="B159" s="12"/>
      <c r="C159" s="13">
        <v>4300</v>
      </c>
      <c r="D159" s="36" t="s">
        <v>15</v>
      </c>
      <c r="E159" s="59">
        <v>10000</v>
      </c>
      <c r="F159" s="59">
        <v>278</v>
      </c>
      <c r="G159" s="59"/>
      <c r="H159" s="57">
        <f>E159+F159-G159</f>
        <v>10278</v>
      </c>
    </row>
    <row r="160" spans="1:8" ht="12.75">
      <c r="A160" s="12"/>
      <c r="B160" s="12"/>
      <c r="C160" s="36" t="s">
        <v>16</v>
      </c>
      <c r="D160" s="22"/>
      <c r="E160" s="59"/>
      <c r="F160" s="59"/>
      <c r="G160" s="59"/>
      <c r="H160" s="57"/>
    </row>
    <row r="161" spans="1:8" s="24" customFormat="1" ht="12.75">
      <c r="A161" s="10">
        <v>926</v>
      </c>
      <c r="B161" s="10"/>
      <c r="C161" s="11"/>
      <c r="D161" s="37" t="s">
        <v>41</v>
      </c>
      <c r="E161" s="57">
        <f>SUM(E162:E163)</f>
        <v>0</v>
      </c>
      <c r="F161" s="57">
        <f>SUM(F162:F163)</f>
        <v>3608</v>
      </c>
      <c r="G161" s="57">
        <f>SUM(G162:G163)</f>
        <v>3608</v>
      </c>
      <c r="H161" s="57">
        <f>E161+F161-G161</f>
        <v>0</v>
      </c>
    </row>
    <row r="162" spans="1:8" ht="12.75" outlineLevel="1">
      <c r="A162" s="12"/>
      <c r="B162" s="12"/>
      <c r="C162" s="13"/>
      <c r="D162" s="36"/>
      <c r="E162" s="59"/>
      <c r="F162" s="59"/>
      <c r="G162" s="59"/>
      <c r="H162" s="57"/>
    </row>
    <row r="163" spans="1:8" s="23" customFormat="1" ht="25.5" outlineLevel="1">
      <c r="A163" s="14"/>
      <c r="B163" s="14">
        <v>92605</v>
      </c>
      <c r="C163" s="15"/>
      <c r="D163" s="35" t="s">
        <v>42</v>
      </c>
      <c r="E163" s="58"/>
      <c r="F163" s="58">
        <f>SUM(F165:F172)</f>
        <v>3608</v>
      </c>
      <c r="G163" s="58">
        <f>SUM(G165:G172)</f>
        <v>3608</v>
      </c>
      <c r="H163" s="57">
        <f>E163+F163-G163</f>
        <v>0</v>
      </c>
    </row>
    <row r="164" spans="1:8" s="23" customFormat="1" ht="12.75" outlineLevel="1">
      <c r="A164" s="14"/>
      <c r="B164" s="14"/>
      <c r="C164" s="15"/>
      <c r="D164" s="35"/>
      <c r="E164" s="58"/>
      <c r="F164" s="58"/>
      <c r="G164" s="58"/>
      <c r="H164" s="57"/>
    </row>
    <row r="165" spans="1:8" s="52" customFormat="1" ht="33.75" outlineLevel="2">
      <c r="A165" s="44"/>
      <c r="B165" s="44"/>
      <c r="C165" s="65">
        <v>2820</v>
      </c>
      <c r="D165" s="51" t="s">
        <v>54</v>
      </c>
      <c r="E165" s="66">
        <v>77000</v>
      </c>
      <c r="F165" s="67"/>
      <c r="G165" s="67">
        <v>2000</v>
      </c>
      <c r="H165" s="57">
        <f>E165+F165-G165</f>
        <v>75000</v>
      </c>
    </row>
    <row r="166" spans="1:8" s="52" customFormat="1" ht="12.75" outlineLevel="2">
      <c r="A166" s="44"/>
      <c r="B166" s="44"/>
      <c r="C166" s="65"/>
      <c r="D166" s="51"/>
      <c r="E166" s="66"/>
      <c r="F166" s="67"/>
      <c r="G166" s="67"/>
      <c r="H166" s="57"/>
    </row>
    <row r="167" spans="1:8" ht="12.75" outlineLevel="2">
      <c r="A167" s="12"/>
      <c r="B167" s="12"/>
      <c r="C167" s="13">
        <v>4210</v>
      </c>
      <c r="D167" s="36" t="s">
        <v>5</v>
      </c>
      <c r="E167" s="59">
        <v>15000</v>
      </c>
      <c r="F167" s="59">
        <v>3608</v>
      </c>
      <c r="G167" s="59"/>
      <c r="H167" s="57">
        <f>E167+F167-G167</f>
        <v>18608</v>
      </c>
    </row>
    <row r="168" spans="1:8" ht="12.75" outlineLevel="2">
      <c r="A168" s="12"/>
      <c r="B168" s="12"/>
      <c r="C168" s="13"/>
      <c r="D168" s="36"/>
      <c r="E168" s="59"/>
      <c r="F168" s="59"/>
      <c r="G168" s="59"/>
      <c r="H168" s="57"/>
    </row>
    <row r="169" spans="1:8" ht="12.75" outlineLevel="2">
      <c r="A169" s="12"/>
      <c r="B169" s="12"/>
      <c r="C169" s="13">
        <v>4300</v>
      </c>
      <c r="D169" s="36" t="s">
        <v>15</v>
      </c>
      <c r="E169" s="59">
        <v>8500</v>
      </c>
      <c r="F169" s="59"/>
      <c r="G169" s="59">
        <v>608</v>
      </c>
      <c r="H169" s="57">
        <f>E169+F169-G169</f>
        <v>7892</v>
      </c>
    </row>
    <row r="170" spans="1:8" ht="12.75" outlineLevel="2">
      <c r="A170" s="12"/>
      <c r="B170" s="12"/>
      <c r="C170" s="13"/>
      <c r="D170" s="36"/>
      <c r="E170" s="59"/>
      <c r="F170" s="59"/>
      <c r="G170" s="59"/>
      <c r="H170" s="57"/>
    </row>
    <row r="171" spans="1:8" ht="12.75" outlineLevel="2">
      <c r="A171" s="12"/>
      <c r="B171" s="12"/>
      <c r="C171" s="13">
        <v>4410</v>
      </c>
      <c r="D171" s="34" t="s">
        <v>13</v>
      </c>
      <c r="E171" s="59">
        <v>1000</v>
      </c>
      <c r="F171" s="59"/>
      <c r="G171" s="59">
        <v>1000</v>
      </c>
      <c r="H171" s="57">
        <f>E171+F171-G171</f>
        <v>0</v>
      </c>
    </row>
    <row r="172" spans="1:8" ht="12.75">
      <c r="A172" s="12"/>
      <c r="B172" s="12"/>
      <c r="C172" s="36"/>
      <c r="D172" s="22"/>
      <c r="E172" s="59"/>
      <c r="F172" s="59"/>
      <c r="G172" s="59"/>
      <c r="H172" s="57"/>
    </row>
    <row r="173" spans="1:8" s="24" customFormat="1" ht="12.75">
      <c r="A173" s="16"/>
      <c r="B173" s="16"/>
      <c r="C173" s="21"/>
      <c r="D173" s="42" t="s">
        <v>19</v>
      </c>
      <c r="E173" s="61">
        <f>E10+E20+E100+E70+E147+E161+E30+E110</f>
        <v>0</v>
      </c>
      <c r="F173" s="61">
        <f>F10+F20+F100+F70+F147+F161+F30+F110</f>
        <v>442371</v>
      </c>
      <c r="G173" s="61">
        <f>G10+G20+G100+G70+G147+G161+G30+G110</f>
        <v>544570</v>
      </c>
      <c r="H173" s="57">
        <f>E173+F173-G173</f>
        <v>-102199</v>
      </c>
    </row>
    <row r="174" spans="1:8" s="24" customFormat="1" ht="12.75">
      <c r="A174" s="16"/>
      <c r="B174" s="16"/>
      <c r="C174" s="21"/>
      <c r="D174" s="42"/>
      <c r="E174" s="61"/>
      <c r="F174" s="61"/>
      <c r="G174" s="61"/>
      <c r="H174" s="61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1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 Powiatowe w Toruniu</cp:lastModifiedBy>
  <cp:lastPrinted>2006-09-04T08:26:27Z</cp:lastPrinted>
  <dcterms:created xsi:type="dcterms:W3CDTF">2002-09-13T05:51:01Z</dcterms:created>
  <dcterms:modified xsi:type="dcterms:W3CDTF">2007-01-02T12:25:34Z</dcterms:modified>
  <cp:category/>
  <cp:version/>
  <cp:contentType/>
  <cp:contentStatus/>
</cp:coreProperties>
</file>