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'Arkusz1'!$A$1:$J$49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<sst xmlns="http://schemas.openxmlformats.org/spreadsheetml/2006/main" count="64" uniqueCount="49">
  <si>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</si>
  <si>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</si>
  <si>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</si>
  <si>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</si>
  <si>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</si>
  <si>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OPIEKA SPOŁECZNA</t>
  </si>
  <si>
    <t>Domy Pomocy Społecznej</t>
  </si>
  <si>
    <t>OŚWIATA I WYCHOWANIE</t>
  </si>
  <si>
    <t>Dz.</t>
  </si>
  <si>
    <t>WYSZCZEGÓLNIENIE DOCHODU BUDŻETOWEGO</t>
  </si>
  <si>
    <t>R.</t>
  </si>
  <si>
    <t>P.</t>
  </si>
  <si>
    <t>Zesp. do spraw orzekania o stopniu niepełnosp.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</si>
  <si>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</si>
  <si>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</si>
  <si>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 xml:space="preserve">POZOSTAŁE  ZADANIA  W  ZAKRESIE  POLITYKI  SPOŁECZNEJ </t>
  </si>
  <si>
    <t>Dotacje celowe otrzymane od samorządu województwa na zadania bieżące realizowane na podstawie porozumień (umów) między j.s.t.</t>
  </si>
  <si>
    <t>Opracowania geodezyjne i kartograficzne</t>
  </si>
  <si>
    <t>TRANSPORT I ŁĄCZNOŚĆ</t>
  </si>
  <si>
    <t>Drogi publiczne powiatowe</t>
  </si>
  <si>
    <t xml:space="preserve">  </t>
  </si>
  <si>
    <t xml:space="preserve">Środki   UE </t>
  </si>
  <si>
    <t xml:space="preserve">DOCHODY  BEZ   UE 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</si>
  <si>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</si>
  <si>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</si>
  <si>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</si>
  <si>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 xml:space="preserve">Pomoc  dla  repatriantów </t>
  </si>
  <si>
    <t>Dotacje otrzymane   z   funduszy  celowych na  finansowanie   lub   dofinansowanie    kosztów   realizacji   inwestycji   i  zakupów  inwestycyjnych j.s.f.p</t>
  </si>
  <si>
    <t>Pozostała działalność</t>
  </si>
  <si>
    <t xml:space="preserve">Dotacje  rozwojowe oraz  środki  na  sfinansowanie  wspólnej  polityki  rolnej </t>
  </si>
  <si>
    <t>Pozostała   działalność</t>
  </si>
  <si>
    <t xml:space="preserve">Dotacje  rozwojowe  </t>
  </si>
  <si>
    <t xml:space="preserve">Dotacje  rozwojowe </t>
  </si>
  <si>
    <t xml:space="preserve"> </t>
  </si>
  <si>
    <t xml:space="preserve">                                          </t>
  </si>
  <si>
    <t>PLANOWANE   DOCHODY   BUDŻETOWE    wg  stanu   na  30.09.08</t>
  </si>
  <si>
    <t>PLANOWANE   DOCHODY   BUDŻETOWE    wg  stanu   na  1.01.08</t>
  </si>
  <si>
    <t>DOCHODY   BUDŻETOWE  2009</t>
  </si>
  <si>
    <t>Dotacje  rozwojowe</t>
  </si>
  <si>
    <t>ZWIĘKSZENIA</t>
  </si>
  <si>
    <t>ZMNIEJSZENIA</t>
  </si>
  <si>
    <t xml:space="preserve">PLANOWANE   DOCHODY  PO   ZMIANACH </t>
  </si>
  <si>
    <t xml:space="preserve">RAZEM PROGNOZOWANE  DOCHODY   na   2009 </t>
  </si>
  <si>
    <t xml:space="preserve">Pozostała   dzialalność </t>
  </si>
  <si>
    <t>Wpływy z tytułu pomocy finansowej udzielanej między jednostkami samorządu terytorialnego na dofinansowanie własnych zadań inwestycyjnych i zakupów inwestycyjnych  </t>
  </si>
  <si>
    <t xml:space="preserve">PLANOWANE   DOCHODY </t>
  </si>
  <si>
    <t xml:space="preserve">STAN  NA   30.10.2009 </t>
  </si>
  <si>
    <t>Załącznik nr 1 do uchwały Nr XXV/158/09</t>
  </si>
  <si>
    <t>Rady Powiatu Toruńskeigo z dnia 30.10.2009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</si>
</sst>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Arial CE"/>
      <family val="2"/>
    </font>
    <font>
      <b/>
      <u val="single"/>
      <sz val="9"/>
      <name val="Times New Roman"/>
      <family val="1"/>
    </font>
    <font>
      <sz val="9"/>
      <name val="Arial CE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26" fillId="20" borderId="10" xfId="0" applyFont="1" applyFill="1" applyBorder="1" applyAlignment="1">
      <alignment/>
    </xf>
    <xf numFmtId="0" fontId="26" fillId="20" borderId="10" xfId="0" applyFont="1" applyFill="1" applyBorder="1" applyAlignment="1">
      <alignment wrapText="1"/>
    </xf>
    <xf numFmtId="0" fontId="27" fillId="20" borderId="10" xfId="0" applyFont="1" applyFill="1" applyBorder="1" applyAlignment="1">
      <alignment horizontal="center" wrapText="1"/>
    </xf>
    <xf numFmtId="0" fontId="28" fillId="2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shrinkToFit="1"/>
    </xf>
    <xf numFmtId="1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vertical="center" wrapText="1" shrinkToFit="1"/>
    </xf>
    <xf numFmtId="0" fontId="31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Fill="1" applyBorder="1" applyAlignment="1">
      <alignment vertical="center" shrinkToFit="1"/>
    </xf>
    <xf numFmtId="3" fontId="31" fillId="24" borderId="10" xfId="0" applyNumberFormat="1" applyFont="1" applyFill="1" applyBorder="1" applyAlignment="1">
      <alignment vertical="center" shrinkToFi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3" fontId="28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right"/>
    </xf>
    <xf numFmtId="0" fontId="31" fillId="24" borderId="10" xfId="0" applyFont="1" applyFill="1" applyBorder="1" applyAlignment="1">
      <alignment wrapText="1"/>
    </xf>
    <xf numFmtId="3" fontId="31" fillId="0" borderId="10" xfId="0" applyNumberFormat="1" applyFont="1" applyBorder="1" applyAlignment="1">
      <alignment/>
    </xf>
    <xf numFmtId="3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29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vertical="center" wrapText="1" shrinkToFit="1"/>
    </xf>
    <xf numFmtId="3" fontId="28" fillId="0" borderId="10" xfId="0" applyNumberFormat="1" applyFont="1" applyFill="1" applyBorder="1" applyAlignment="1">
      <alignment horizontal="right" vertical="center"/>
    </xf>
    <xf numFmtId="3" fontId="28" fillId="24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vertical="center" wrapText="1" shrinkToFit="1"/>
    </xf>
    <xf numFmtId="3" fontId="27" fillId="0" borderId="10" xfId="0" applyNumberFormat="1" applyFont="1" applyFill="1" applyBorder="1" applyAlignment="1">
      <alignment horizontal="right" vertical="center"/>
    </xf>
    <xf numFmtId="3" fontId="27" fillId="24" borderId="1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wrapText="1"/>
    </xf>
    <xf numFmtId="0" fontId="27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6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875" style="5" customWidth="1"/>
    <col min="2" max="2" width="7.00390625" style="1" customWidth="1"/>
    <col min="3" max="3" width="5.875" style="5" bestFit="1" customWidth="1"/>
    <col min="4" max="4" width="32.125" style="17" customWidth="1"/>
    <col min="5" max="6" width="17.625" style="8" hidden="1" customWidth="1"/>
    <col min="7" max="7" width="14.25390625" style="9" customWidth="1"/>
    <col min="8" max="8" width="13.75390625" style="9" customWidth="1"/>
    <col min="9" max="9" width="14.25390625" style="9" customWidth="1"/>
    <col min="10" max="10" width="16.125" style="9" customWidth="1"/>
    <col min="11" max="16384" width="9.125" style="5" customWidth="1"/>
  </cols>
  <sheetData>
    <row r="1" spans="1:10" ht="24.75" customHeight="1">
      <c r="A1" s="5" t="s">
        <v>34</v>
      </c>
      <c r="B1" s="3" t="s">
        <v>47</v>
      </c>
      <c r="E1" s="8" t="s">
        <v>20</v>
      </c>
      <c r="F1" s="8" t="s">
        <v>20</v>
      </c>
      <c r="G1" s="9" t="s">
        <v>20</v>
      </c>
      <c r="H1" s="9" t="s">
        <v>20</v>
      </c>
      <c r="I1" s="9" t="s">
        <v>20</v>
      </c>
      <c r="J1" s="9" t="s">
        <v>20</v>
      </c>
    </row>
    <row r="2" ht="15">
      <c r="B2" s="3" t="s">
        <v>48</v>
      </c>
    </row>
    <row r="3" spans="2:4" ht="11.25">
      <c r="B3" s="3"/>
      <c r="D3" s="1" t="s">
        <v>46</v>
      </c>
    </row>
    <row r="4" ht="15.75">
      <c r="D4" s="20" t="s">
        <v>37</v>
      </c>
    </row>
    <row r="5" spans="1:191" s="12" customFormat="1" ht="15">
      <c r="A5" s="6"/>
      <c r="B5" s="2"/>
      <c r="C5" s="6"/>
      <c r="D5" s="18"/>
      <c r="E5" s="10"/>
      <c r="F5" s="10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</row>
    <row r="6" spans="1:191" s="13" customFormat="1" ht="48">
      <c r="A6" s="21" t="s">
        <v>8</v>
      </c>
      <c r="B6" s="22" t="s">
        <v>10</v>
      </c>
      <c r="C6" s="21" t="s">
        <v>11</v>
      </c>
      <c r="D6" s="22" t="s">
        <v>9</v>
      </c>
      <c r="E6" s="23" t="s">
        <v>36</v>
      </c>
      <c r="F6" s="23" t="s">
        <v>35</v>
      </c>
      <c r="G6" s="24" t="s">
        <v>45</v>
      </c>
      <c r="H6" s="24" t="s">
        <v>39</v>
      </c>
      <c r="I6" s="24" t="s">
        <v>40</v>
      </c>
      <c r="J6" s="24" t="s">
        <v>41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</row>
    <row r="7" spans="1:10" s="15" customFormat="1" ht="12">
      <c r="A7" s="25">
        <v>600</v>
      </c>
      <c r="B7" s="25"/>
      <c r="C7" s="26"/>
      <c r="D7" s="27" t="s">
        <v>18</v>
      </c>
      <c r="E7" s="28">
        <f>E8</f>
        <v>100000</v>
      </c>
      <c r="F7" s="28">
        <f>F8</f>
        <v>507500</v>
      </c>
      <c r="G7" s="29">
        <v>6266105</v>
      </c>
      <c r="H7" s="29">
        <f>H8</f>
        <v>0</v>
      </c>
      <c r="I7" s="29">
        <f>I8</f>
        <v>250000</v>
      </c>
      <c r="J7" s="29">
        <f aca="true" t="shared" si="0" ref="J7:J22">G7+H7-I7</f>
        <v>6016105</v>
      </c>
    </row>
    <row r="8" spans="1:10" s="15" customFormat="1" ht="12">
      <c r="A8" s="30"/>
      <c r="B8" s="30">
        <v>60014</v>
      </c>
      <c r="C8" s="31"/>
      <c r="D8" s="32" t="s">
        <v>19</v>
      </c>
      <c r="E8" s="28">
        <f>SUM(E9:E10)</f>
        <v>100000</v>
      </c>
      <c r="F8" s="28">
        <f>SUM(F9:F10)</f>
        <v>507500</v>
      </c>
      <c r="G8" s="29">
        <v>6266105</v>
      </c>
      <c r="H8" s="29">
        <f>SUM(H9:H11)</f>
        <v>0</v>
      </c>
      <c r="I8" s="29">
        <f>SUM(I9:I11)</f>
        <v>250000</v>
      </c>
      <c r="J8" s="29">
        <f t="shared" si="0"/>
        <v>6016105</v>
      </c>
    </row>
    <row r="9" spans="1:10" s="15" customFormat="1" ht="60">
      <c r="A9" s="33"/>
      <c r="B9" s="33"/>
      <c r="C9" s="34">
        <v>2310</v>
      </c>
      <c r="D9" s="35" t="s">
        <v>23</v>
      </c>
      <c r="E9" s="36">
        <v>100000</v>
      </c>
      <c r="F9" s="36">
        <v>100000</v>
      </c>
      <c r="G9" s="29">
        <v>0</v>
      </c>
      <c r="H9" s="37"/>
      <c r="I9" s="37"/>
      <c r="J9" s="29">
        <f t="shared" si="0"/>
        <v>0</v>
      </c>
    </row>
    <row r="10" spans="1:10" s="15" customFormat="1" ht="60">
      <c r="A10" s="38"/>
      <c r="B10" s="38"/>
      <c r="C10" s="39">
        <v>6610</v>
      </c>
      <c r="D10" s="35" t="s">
        <v>24</v>
      </c>
      <c r="E10" s="40"/>
      <c r="F10" s="40">
        <v>407500</v>
      </c>
      <c r="G10" s="29">
        <v>0</v>
      </c>
      <c r="H10" s="41"/>
      <c r="I10" s="41"/>
      <c r="J10" s="29">
        <f t="shared" si="0"/>
        <v>0</v>
      </c>
    </row>
    <row r="11" spans="1:10" s="15" customFormat="1" ht="72">
      <c r="A11" s="38"/>
      <c r="B11" s="38"/>
      <c r="C11" s="39">
        <v>6300</v>
      </c>
      <c r="D11" s="35" t="s">
        <v>44</v>
      </c>
      <c r="E11" s="40"/>
      <c r="F11" s="40"/>
      <c r="G11" s="29">
        <v>250000</v>
      </c>
      <c r="H11" s="41"/>
      <c r="I11" s="41">
        <v>250000</v>
      </c>
      <c r="J11" s="29">
        <f t="shared" si="0"/>
        <v>0</v>
      </c>
    </row>
    <row r="12" spans="1:10" s="14" customFormat="1" ht="12">
      <c r="A12" s="42">
        <v>700</v>
      </c>
      <c r="B12" s="43"/>
      <c r="C12" s="42"/>
      <c r="D12" s="43" t="s">
        <v>0</v>
      </c>
      <c r="E12" s="28">
        <f>SUM(E13:E13)</f>
        <v>16000</v>
      </c>
      <c r="F12" s="28">
        <f>SUM(F13:F13)</f>
        <v>102204</v>
      </c>
      <c r="G12" s="29">
        <v>236605</v>
      </c>
      <c r="H12" s="29">
        <f>SUM(H13:H13)</f>
        <v>80847</v>
      </c>
      <c r="I12" s="29">
        <f>SUM(I13:I13)</f>
        <v>0</v>
      </c>
      <c r="J12" s="29">
        <f t="shared" si="0"/>
        <v>317452</v>
      </c>
    </row>
    <row r="13" spans="1:10" s="13" customFormat="1" ht="24">
      <c r="A13" s="44"/>
      <c r="B13" s="45">
        <v>70005</v>
      </c>
      <c r="C13" s="44"/>
      <c r="D13" s="45" t="s">
        <v>1</v>
      </c>
      <c r="E13" s="46">
        <f>SUM(E14:E14)</f>
        <v>16000</v>
      </c>
      <c r="F13" s="46">
        <f>SUM(F14:F14)</f>
        <v>102204</v>
      </c>
      <c r="G13" s="29">
        <v>236605</v>
      </c>
      <c r="H13" s="47">
        <f>SUM(H14:H14)</f>
        <v>80847</v>
      </c>
      <c r="I13" s="47">
        <f>SUM(I14:I14)</f>
        <v>0</v>
      </c>
      <c r="J13" s="29">
        <f t="shared" si="0"/>
        <v>317452</v>
      </c>
    </row>
    <row r="14" spans="1:10" ht="60">
      <c r="A14" s="48"/>
      <c r="B14" s="49"/>
      <c r="C14" s="48">
        <v>2110</v>
      </c>
      <c r="D14" s="49" t="s">
        <v>14</v>
      </c>
      <c r="E14" s="36">
        <v>16000</v>
      </c>
      <c r="F14" s="36">
        <v>102204</v>
      </c>
      <c r="G14" s="29">
        <v>84905</v>
      </c>
      <c r="H14" s="37">
        <f>65847+15000</f>
        <v>80847</v>
      </c>
      <c r="I14" s="37"/>
      <c r="J14" s="29">
        <f t="shared" si="0"/>
        <v>165752</v>
      </c>
    </row>
    <row r="15" spans="1:10" s="14" customFormat="1" ht="12">
      <c r="A15" s="42">
        <v>710</v>
      </c>
      <c r="B15" s="43"/>
      <c r="C15" s="42"/>
      <c r="D15" s="43" t="s">
        <v>2</v>
      </c>
      <c r="E15" s="28">
        <f>E20+E16+E18</f>
        <v>460100</v>
      </c>
      <c r="F15" s="28">
        <f>F20+F16+F18</f>
        <v>520340</v>
      </c>
      <c r="G15" s="29">
        <v>546500</v>
      </c>
      <c r="H15" s="29">
        <f>H20+H16+H18</f>
        <v>11099</v>
      </c>
      <c r="I15" s="29">
        <f>I20+I16+I18</f>
        <v>5800</v>
      </c>
      <c r="J15" s="29">
        <f t="shared" si="0"/>
        <v>551799</v>
      </c>
    </row>
    <row r="16" spans="1:10" s="13" customFormat="1" ht="12">
      <c r="A16" s="44"/>
      <c r="B16" s="45">
        <v>71013</v>
      </c>
      <c r="C16" s="44"/>
      <c r="D16" s="45" t="s">
        <v>3</v>
      </c>
      <c r="E16" s="46">
        <f>SUM(E17:E17)</f>
        <v>20000</v>
      </c>
      <c r="F16" s="46">
        <f>SUM(F17:F17)</f>
        <v>50000</v>
      </c>
      <c r="G16" s="29">
        <v>63000</v>
      </c>
      <c r="H16" s="47">
        <f>SUM(H17:H17)</f>
        <v>5800</v>
      </c>
      <c r="I16" s="47">
        <f>SUM(I17:I17)</f>
        <v>0</v>
      </c>
      <c r="J16" s="29">
        <f t="shared" si="0"/>
        <v>68800</v>
      </c>
    </row>
    <row r="17" spans="1:10" ht="60">
      <c r="A17" s="48"/>
      <c r="B17" s="49"/>
      <c r="C17" s="48">
        <v>2110</v>
      </c>
      <c r="D17" s="49" t="s">
        <v>14</v>
      </c>
      <c r="E17" s="36">
        <v>20000</v>
      </c>
      <c r="F17" s="36">
        <v>50000</v>
      </c>
      <c r="G17" s="29">
        <v>63000</v>
      </c>
      <c r="H17" s="37">
        <v>5800</v>
      </c>
      <c r="I17" s="37"/>
      <c r="J17" s="29">
        <f t="shared" si="0"/>
        <v>68800</v>
      </c>
    </row>
    <row r="18" spans="1:10" s="13" customFormat="1" ht="24">
      <c r="A18" s="44"/>
      <c r="B18" s="45">
        <v>71014</v>
      </c>
      <c r="C18" s="44"/>
      <c r="D18" s="45" t="s">
        <v>17</v>
      </c>
      <c r="E18" s="46">
        <f>SUM(E19:E19)</f>
        <v>3500</v>
      </c>
      <c r="F18" s="46">
        <f>SUM(F19:F19)</f>
        <v>15738</v>
      </c>
      <c r="G18" s="29">
        <v>5800</v>
      </c>
      <c r="H18" s="47">
        <f>SUM(H19:H19)</f>
        <v>0</v>
      </c>
      <c r="I18" s="47">
        <f>SUM(I19:I19)</f>
        <v>5800</v>
      </c>
      <c r="J18" s="29">
        <f t="shared" si="0"/>
        <v>0</v>
      </c>
    </row>
    <row r="19" spans="1:10" ht="60">
      <c r="A19" s="48"/>
      <c r="B19" s="49"/>
      <c r="C19" s="48">
        <v>2110</v>
      </c>
      <c r="D19" s="49" t="s">
        <v>14</v>
      </c>
      <c r="E19" s="36">
        <v>3500</v>
      </c>
      <c r="F19" s="36">
        <v>15738</v>
      </c>
      <c r="G19" s="29">
        <v>5800</v>
      </c>
      <c r="H19" s="37"/>
      <c r="I19" s="37">
        <v>5800</v>
      </c>
      <c r="J19" s="29">
        <f t="shared" si="0"/>
        <v>0</v>
      </c>
    </row>
    <row r="20" spans="1:10" s="13" customFormat="1" ht="12">
      <c r="A20" s="44"/>
      <c r="B20" s="45">
        <v>71015</v>
      </c>
      <c r="C20" s="44"/>
      <c r="D20" s="45" t="s">
        <v>4</v>
      </c>
      <c r="E20" s="46">
        <f>SUM(E21:E21)</f>
        <v>436600</v>
      </c>
      <c r="F20" s="46">
        <f>SUM(F21:F21)</f>
        <v>454602</v>
      </c>
      <c r="G20" s="29">
        <v>477700</v>
      </c>
      <c r="H20" s="47">
        <f>SUM(H21:H21)</f>
        <v>5299</v>
      </c>
      <c r="I20" s="47">
        <f>SUM(I21:I21)</f>
        <v>0</v>
      </c>
      <c r="J20" s="29">
        <f t="shared" si="0"/>
        <v>482999</v>
      </c>
    </row>
    <row r="21" spans="1:10" s="13" customFormat="1" ht="60">
      <c r="A21" s="44"/>
      <c r="B21" s="45"/>
      <c r="C21" s="48">
        <v>2110</v>
      </c>
      <c r="D21" s="49" t="s">
        <v>14</v>
      </c>
      <c r="E21" s="36">
        <v>436600</v>
      </c>
      <c r="F21" s="36">
        <v>454602</v>
      </c>
      <c r="G21" s="29">
        <v>477700</v>
      </c>
      <c r="H21" s="37">
        <v>5299</v>
      </c>
      <c r="I21" s="37"/>
      <c r="J21" s="29">
        <f t="shared" si="0"/>
        <v>482999</v>
      </c>
    </row>
    <row r="22" spans="1:10" s="14" customFormat="1" ht="12">
      <c r="A22" s="42">
        <v>801</v>
      </c>
      <c r="B22" s="43"/>
      <c r="C22" s="42"/>
      <c r="D22" s="43" t="s">
        <v>7</v>
      </c>
      <c r="E22" s="28" t="e">
        <f>#REF!+#REF!+#REF!+E23</f>
        <v>#REF!</v>
      </c>
      <c r="F22" s="28" t="e">
        <f>#REF!+#REF!+#REF!+F23</f>
        <v>#REF!</v>
      </c>
      <c r="G22" s="29">
        <v>95791</v>
      </c>
      <c r="H22" s="29">
        <f>H23</f>
        <v>1075</v>
      </c>
      <c r="I22" s="29">
        <f>I23</f>
        <v>0</v>
      </c>
      <c r="J22" s="29">
        <f t="shared" si="0"/>
        <v>96866</v>
      </c>
    </row>
    <row r="23" spans="1:10" s="13" customFormat="1" ht="12">
      <c r="A23" s="44"/>
      <c r="B23" s="45">
        <v>80195</v>
      </c>
      <c r="C23" s="44"/>
      <c r="D23" s="45" t="s">
        <v>30</v>
      </c>
      <c r="E23" s="46">
        <f>SUM(E24:E24)</f>
        <v>0</v>
      </c>
      <c r="F23" s="46">
        <f>SUM(F24:F24)</f>
        <v>22730</v>
      </c>
      <c r="G23" s="47">
        <v>20681</v>
      </c>
      <c r="H23" s="47">
        <f>SUM(H24:H24)</f>
        <v>1075</v>
      </c>
      <c r="I23" s="47">
        <f>SUM(I24:I24)</f>
        <v>0</v>
      </c>
      <c r="J23" s="29">
        <f aca="true" t="shared" si="1" ref="J23:J40">G23+H23-I23</f>
        <v>21756</v>
      </c>
    </row>
    <row r="24" spans="1:10" ht="36">
      <c r="A24" s="48"/>
      <c r="B24" s="49"/>
      <c r="C24" s="50">
        <v>2130</v>
      </c>
      <c r="D24" s="51" t="s">
        <v>13</v>
      </c>
      <c r="E24" s="52"/>
      <c r="F24" s="52">
        <v>22730</v>
      </c>
      <c r="G24" s="29">
        <v>20681</v>
      </c>
      <c r="H24" s="53">
        <f>792+283</f>
        <v>1075</v>
      </c>
      <c r="I24" s="53"/>
      <c r="J24" s="29">
        <f t="shared" si="1"/>
        <v>21756</v>
      </c>
    </row>
    <row r="25" spans="1:10" s="14" customFormat="1" ht="12">
      <c r="A25" s="42">
        <v>852</v>
      </c>
      <c r="B25" s="43"/>
      <c r="C25" s="42"/>
      <c r="D25" s="43" t="s">
        <v>5</v>
      </c>
      <c r="E25" s="28" t="e">
        <f>#REF!+E26+#REF!+#REF!+#REF!</f>
        <v>#REF!</v>
      </c>
      <c r="F25" s="28" t="e">
        <f>#REF!+F26+#REF!+#REF!+#REF!</f>
        <v>#REF!</v>
      </c>
      <c r="G25" s="29">
        <v>10296820</v>
      </c>
      <c r="H25" s="29">
        <f>H26</f>
        <v>342865</v>
      </c>
      <c r="I25" s="29">
        <f>I26</f>
        <v>0</v>
      </c>
      <c r="J25" s="29">
        <f t="shared" si="1"/>
        <v>10639685</v>
      </c>
    </row>
    <row r="26" spans="1:10" s="13" customFormat="1" ht="12">
      <c r="A26" s="44"/>
      <c r="B26" s="45">
        <v>85202</v>
      </c>
      <c r="C26" s="44"/>
      <c r="D26" s="45" t="s">
        <v>6</v>
      </c>
      <c r="E26" s="46">
        <f>SUM(E27:E28)</f>
        <v>5299000</v>
      </c>
      <c r="F26" s="46">
        <f>SUM(F27:F28)</f>
        <v>5293241</v>
      </c>
      <c r="G26" s="29">
        <v>9088900</v>
      </c>
      <c r="H26" s="47">
        <f>SUM(H27:H28)</f>
        <v>342865</v>
      </c>
      <c r="I26" s="47">
        <f>SUM(I27:I28)</f>
        <v>0</v>
      </c>
      <c r="J26" s="29">
        <f t="shared" si="1"/>
        <v>9431765</v>
      </c>
    </row>
    <row r="27" spans="1:10" ht="60">
      <c r="A27" s="48"/>
      <c r="B27" s="49"/>
      <c r="C27" s="50">
        <v>6260</v>
      </c>
      <c r="D27" s="49" t="s">
        <v>27</v>
      </c>
      <c r="E27" s="52"/>
      <c r="F27" s="52">
        <v>50000</v>
      </c>
      <c r="G27" s="29">
        <v>0</v>
      </c>
      <c r="H27" s="53"/>
      <c r="I27" s="53"/>
      <c r="J27" s="29">
        <f t="shared" si="1"/>
        <v>0</v>
      </c>
    </row>
    <row r="28" spans="1:10" s="16" customFormat="1" ht="36">
      <c r="A28" s="54"/>
      <c r="B28" s="51"/>
      <c r="C28" s="54">
        <v>2130</v>
      </c>
      <c r="D28" s="51" t="s">
        <v>13</v>
      </c>
      <c r="E28" s="37">
        <v>5299000</v>
      </c>
      <c r="F28" s="37">
        <v>5243241</v>
      </c>
      <c r="G28" s="29">
        <v>4498000</v>
      </c>
      <c r="H28" s="37">
        <v>342865</v>
      </c>
      <c r="I28" s="37"/>
      <c r="J28" s="29">
        <f t="shared" si="1"/>
        <v>4840865</v>
      </c>
    </row>
    <row r="29" spans="1:10" s="14" customFormat="1" ht="24">
      <c r="A29" s="42">
        <v>853</v>
      </c>
      <c r="B29" s="43"/>
      <c r="C29" s="55"/>
      <c r="D29" s="43" t="s">
        <v>15</v>
      </c>
      <c r="E29" s="28" t="e">
        <f>E30+#REF!+E33+E35</f>
        <v>#REF!</v>
      </c>
      <c r="F29" s="28" t="e">
        <f>F30+#REF!+F33+F35</f>
        <v>#REF!</v>
      </c>
      <c r="G29" s="29">
        <v>4242610</v>
      </c>
      <c r="H29" s="29">
        <f>H30+H33+H35</f>
        <v>683694</v>
      </c>
      <c r="I29" s="29">
        <f>I30+I33+I35</f>
        <v>0</v>
      </c>
      <c r="J29" s="29">
        <f t="shared" si="1"/>
        <v>4926304</v>
      </c>
    </row>
    <row r="30" spans="1:10" s="13" customFormat="1" ht="24">
      <c r="A30" s="44"/>
      <c r="B30" s="45">
        <v>85321</v>
      </c>
      <c r="C30" s="44"/>
      <c r="D30" s="45" t="s">
        <v>12</v>
      </c>
      <c r="E30" s="46">
        <f>SUM(E31:E31)</f>
        <v>109000</v>
      </c>
      <c r="F30" s="46">
        <f>SUM(F31:F31)</f>
        <v>109000</v>
      </c>
      <c r="G30" s="29">
        <v>112000</v>
      </c>
      <c r="H30" s="47">
        <f>SUM(H31:H31)</f>
        <v>10880</v>
      </c>
      <c r="I30" s="47">
        <f>SUM(I31:I31)</f>
        <v>0</v>
      </c>
      <c r="J30" s="29">
        <f t="shared" si="1"/>
        <v>122880</v>
      </c>
    </row>
    <row r="31" spans="1:10" ht="60">
      <c r="A31" s="48"/>
      <c r="B31" s="49"/>
      <c r="C31" s="48">
        <v>2110</v>
      </c>
      <c r="D31" s="49" t="s">
        <v>14</v>
      </c>
      <c r="E31" s="36">
        <v>109000</v>
      </c>
      <c r="F31" s="36">
        <v>109000</v>
      </c>
      <c r="G31" s="29">
        <v>112000</v>
      </c>
      <c r="H31" s="37">
        <v>10880</v>
      </c>
      <c r="I31" s="37"/>
      <c r="J31" s="29">
        <f t="shared" si="1"/>
        <v>122880</v>
      </c>
    </row>
    <row r="32" spans="1:10" ht="48">
      <c r="A32" s="48"/>
      <c r="B32" s="49"/>
      <c r="C32" s="56">
        <v>2338</v>
      </c>
      <c r="D32" s="49" t="s">
        <v>16</v>
      </c>
      <c r="E32" s="36">
        <v>0</v>
      </c>
      <c r="F32" s="36">
        <v>0</v>
      </c>
      <c r="G32" s="29">
        <v>0</v>
      </c>
      <c r="H32" s="37"/>
      <c r="I32" s="37"/>
      <c r="J32" s="29">
        <f t="shared" si="1"/>
        <v>0</v>
      </c>
    </row>
    <row r="33" spans="1:10" s="13" customFormat="1" ht="12">
      <c r="A33" s="44"/>
      <c r="B33" s="45">
        <v>85334</v>
      </c>
      <c r="C33" s="44"/>
      <c r="D33" s="45" t="s">
        <v>26</v>
      </c>
      <c r="E33" s="46">
        <f>SUM(E34:E34)</f>
        <v>0</v>
      </c>
      <c r="F33" s="46">
        <f>SUM(F34:F34)</f>
        <v>6538</v>
      </c>
      <c r="G33" s="29">
        <v>0</v>
      </c>
      <c r="H33" s="47">
        <f>SUM(H34:H34)</f>
        <v>0</v>
      </c>
      <c r="I33" s="47">
        <f>SUM(I34:I34)</f>
        <v>0</v>
      </c>
      <c r="J33" s="29">
        <f t="shared" si="1"/>
        <v>0</v>
      </c>
    </row>
    <row r="34" spans="1:10" ht="60">
      <c r="A34" s="48"/>
      <c r="B34" s="49"/>
      <c r="C34" s="48">
        <v>2110</v>
      </c>
      <c r="D34" s="49" t="s">
        <v>14</v>
      </c>
      <c r="E34" s="36"/>
      <c r="F34" s="36">
        <v>6538</v>
      </c>
      <c r="G34" s="29">
        <v>0</v>
      </c>
      <c r="H34" s="37"/>
      <c r="I34" s="37"/>
      <c r="J34" s="29">
        <f t="shared" si="1"/>
        <v>0</v>
      </c>
    </row>
    <row r="35" spans="1:10" s="13" customFormat="1" ht="12">
      <c r="A35" s="44"/>
      <c r="B35" s="45">
        <v>85395</v>
      </c>
      <c r="C35" s="44"/>
      <c r="D35" s="45" t="s">
        <v>28</v>
      </c>
      <c r="E35" s="46">
        <f>SUM(E36:E41)</f>
        <v>0</v>
      </c>
      <c r="F35" s="46">
        <f>SUM(F36:F41)</f>
        <v>891663</v>
      </c>
      <c r="G35" s="29">
        <v>3253593</v>
      </c>
      <c r="H35" s="47">
        <f>SUM(H36:H41)</f>
        <v>672814</v>
      </c>
      <c r="I35" s="47">
        <f>SUM(I36:I41)</f>
        <v>0</v>
      </c>
      <c r="J35" s="29">
        <f t="shared" si="1"/>
        <v>3926407</v>
      </c>
    </row>
    <row r="36" spans="1:10" ht="36">
      <c r="A36" s="48"/>
      <c r="B36" s="49"/>
      <c r="C36" s="48">
        <v>2008</v>
      </c>
      <c r="D36" s="49" t="s">
        <v>29</v>
      </c>
      <c r="E36" s="36"/>
      <c r="F36" s="36">
        <v>854730</v>
      </c>
      <c r="G36" s="29">
        <v>2843717</v>
      </c>
      <c r="H36" s="37">
        <f>463771+116127</f>
        <v>579898</v>
      </c>
      <c r="I36" s="37"/>
      <c r="J36" s="29">
        <f t="shared" si="1"/>
        <v>3423615</v>
      </c>
    </row>
    <row r="37" spans="1:10" ht="36">
      <c r="A37" s="48"/>
      <c r="B37" s="49"/>
      <c r="C37" s="50">
        <v>2009</v>
      </c>
      <c r="D37" s="49" t="s">
        <v>29</v>
      </c>
      <c r="E37" s="36"/>
      <c r="F37" s="36">
        <v>29453</v>
      </c>
      <c r="G37" s="29">
        <v>168801</v>
      </c>
      <c r="H37" s="37">
        <f>81842+3074</f>
        <v>84916</v>
      </c>
      <c r="I37" s="37"/>
      <c r="J37" s="29">
        <f t="shared" si="1"/>
        <v>253717</v>
      </c>
    </row>
    <row r="38" spans="1:10" ht="12">
      <c r="A38" s="48"/>
      <c r="B38" s="49"/>
      <c r="C38" s="48">
        <v>6208</v>
      </c>
      <c r="D38" s="49" t="s">
        <v>31</v>
      </c>
      <c r="E38" s="36"/>
      <c r="F38" s="36">
        <v>7225</v>
      </c>
      <c r="G38" s="29">
        <v>0</v>
      </c>
      <c r="H38" s="37"/>
      <c r="I38" s="37"/>
      <c r="J38" s="29">
        <f t="shared" si="1"/>
        <v>0</v>
      </c>
    </row>
    <row r="39" spans="1:10" ht="12">
      <c r="A39" s="48"/>
      <c r="B39" s="49"/>
      <c r="C39" s="50">
        <v>6209</v>
      </c>
      <c r="D39" s="49" t="s">
        <v>32</v>
      </c>
      <c r="E39" s="36"/>
      <c r="F39" s="36">
        <v>255</v>
      </c>
      <c r="G39" s="29">
        <v>0</v>
      </c>
      <c r="H39" s="37"/>
      <c r="I39" s="37"/>
      <c r="J39" s="29">
        <f t="shared" si="1"/>
        <v>0</v>
      </c>
    </row>
    <row r="40" spans="1:10" ht="12">
      <c r="A40" s="48"/>
      <c r="B40" s="49"/>
      <c r="C40" s="50">
        <v>6208</v>
      </c>
      <c r="D40" s="49" t="s">
        <v>38</v>
      </c>
      <c r="E40" s="36"/>
      <c r="F40" s="36"/>
      <c r="G40" s="29">
        <v>6120</v>
      </c>
      <c r="H40" s="37">
        <f>6800</f>
        <v>6800</v>
      </c>
      <c r="I40" s="37"/>
      <c r="J40" s="29">
        <f t="shared" si="1"/>
        <v>12920</v>
      </c>
    </row>
    <row r="41" spans="1:10" ht="12">
      <c r="A41" s="48"/>
      <c r="B41" s="49"/>
      <c r="C41" s="50">
        <v>6209</v>
      </c>
      <c r="D41" s="49" t="s">
        <v>38</v>
      </c>
      <c r="E41" s="36"/>
      <c r="F41" s="36"/>
      <c r="G41" s="29"/>
      <c r="H41" s="37">
        <f>1200</f>
        <v>1200</v>
      </c>
      <c r="I41" s="37"/>
      <c r="J41" s="29">
        <f>G41+H41-I41</f>
        <v>1200</v>
      </c>
    </row>
    <row r="42" spans="1:10" ht="24">
      <c r="A42" s="57">
        <v>921</v>
      </c>
      <c r="B42" s="57"/>
      <c r="C42" s="58"/>
      <c r="D42" s="59" t="s">
        <v>25</v>
      </c>
      <c r="E42" s="60">
        <f>E43</f>
        <v>0</v>
      </c>
      <c r="F42" s="60">
        <f>F43</f>
        <v>2000</v>
      </c>
      <c r="G42" s="61">
        <f>G43</f>
        <v>0</v>
      </c>
      <c r="H42" s="61">
        <f>H43</f>
        <v>250000</v>
      </c>
      <c r="I42" s="61">
        <f>I43</f>
        <v>0</v>
      </c>
      <c r="J42" s="29">
        <f aca="true" t="shared" si="2" ref="J42:J49">G42+H42-I42</f>
        <v>250000</v>
      </c>
    </row>
    <row r="43" spans="1:10" ht="12">
      <c r="A43" s="62"/>
      <c r="B43" s="62">
        <v>92195</v>
      </c>
      <c r="C43" s="63"/>
      <c r="D43" s="64" t="s">
        <v>43</v>
      </c>
      <c r="E43" s="65">
        <f>SUM(E44)</f>
        <v>0</v>
      </c>
      <c r="F43" s="65">
        <f>SUM(F44)</f>
        <v>2000</v>
      </c>
      <c r="G43" s="29">
        <f>SUM(G44:G45)</f>
        <v>0</v>
      </c>
      <c r="H43" s="29">
        <f>SUM(H44:H45)</f>
        <v>250000</v>
      </c>
      <c r="I43" s="66">
        <f>SUM(I44)</f>
        <v>0</v>
      </c>
      <c r="J43" s="29">
        <f t="shared" si="2"/>
        <v>250000</v>
      </c>
    </row>
    <row r="44" spans="1:10" ht="36">
      <c r="A44" s="48"/>
      <c r="B44" s="49"/>
      <c r="C44" s="48">
        <v>2008</v>
      </c>
      <c r="D44" s="67" t="s">
        <v>29</v>
      </c>
      <c r="E44" s="65"/>
      <c r="F44" s="65">
        <v>2000</v>
      </c>
      <c r="G44" s="29">
        <v>0</v>
      </c>
      <c r="H44" s="66"/>
      <c r="I44" s="66"/>
      <c r="J44" s="29">
        <f t="shared" si="2"/>
        <v>0</v>
      </c>
    </row>
    <row r="45" spans="1:10" s="15" customFormat="1" ht="72">
      <c r="A45" s="38"/>
      <c r="B45" s="38"/>
      <c r="C45" s="39">
        <v>6300</v>
      </c>
      <c r="D45" s="35" t="s">
        <v>44</v>
      </c>
      <c r="E45" s="40"/>
      <c r="F45" s="40"/>
      <c r="G45" s="29"/>
      <c r="H45" s="41">
        <v>250000</v>
      </c>
      <c r="I45" s="41"/>
      <c r="J45" s="29">
        <f t="shared" si="2"/>
        <v>250000</v>
      </c>
    </row>
    <row r="46" spans="1:10" s="14" customFormat="1" ht="24">
      <c r="A46" s="42"/>
      <c r="B46" s="43"/>
      <c r="C46" s="42"/>
      <c r="D46" s="43" t="s">
        <v>42</v>
      </c>
      <c r="E46" s="28" t="e">
        <f>#REF!+#REF!+E12+E15+#REF!+#REF!+#REF!+E25+E22+#REF!+#REF!+E29+E7+E42</f>
        <v>#REF!</v>
      </c>
      <c r="F46" s="28" t="e">
        <f>#REF!+#REF!+F12+F15+#REF!+#REF!+#REF!+F25+F22+#REF!+#REF!+F29+F7+F42</f>
        <v>#REF!</v>
      </c>
      <c r="G46" s="29">
        <v>60599508</v>
      </c>
      <c r="H46" s="29">
        <f>H12+H15+H25+H22+H29+H7+H42</f>
        <v>1369580</v>
      </c>
      <c r="I46" s="29">
        <f>I12+I15+I25+I22+I29+I7+I42</f>
        <v>255800</v>
      </c>
      <c r="J46" s="29">
        <f t="shared" si="2"/>
        <v>61713288</v>
      </c>
    </row>
    <row r="47" spans="1:10" ht="12">
      <c r="A47" s="48"/>
      <c r="B47" s="49"/>
      <c r="C47" s="48"/>
      <c r="D47" s="49" t="s">
        <v>21</v>
      </c>
      <c r="E47" s="36" t="e">
        <f>#REF!+E36+E37+#REF!+#REF!+E38+E39</f>
        <v>#REF!</v>
      </c>
      <c r="F47" s="36" t="e">
        <f>#REF!+F36+F37+#REF!+#REF!+F38+F39</f>
        <v>#REF!</v>
      </c>
      <c r="G47" s="37">
        <v>4888727</v>
      </c>
      <c r="H47" s="37">
        <f>H36+H37+H44+H40+H41</f>
        <v>672814</v>
      </c>
      <c r="I47" s="37">
        <f>I36+I37+I44+I40+I41</f>
        <v>0</v>
      </c>
      <c r="J47" s="29">
        <f t="shared" si="2"/>
        <v>5561541</v>
      </c>
    </row>
    <row r="48" spans="1:10" ht="12">
      <c r="A48" s="48"/>
      <c r="B48" s="49"/>
      <c r="C48" s="48"/>
      <c r="D48" s="49" t="s">
        <v>22</v>
      </c>
      <c r="E48" s="46" t="e">
        <f>E46-E47</f>
        <v>#REF!</v>
      </c>
      <c r="F48" s="46" t="e">
        <f>F46-F47</f>
        <v>#REF!</v>
      </c>
      <c r="G48" s="47">
        <v>55710781</v>
      </c>
      <c r="H48" s="47">
        <f>H46-H47</f>
        <v>696766</v>
      </c>
      <c r="I48" s="47">
        <f>I46-I47</f>
        <v>255800</v>
      </c>
      <c r="J48" s="29">
        <f t="shared" si="2"/>
        <v>56151747</v>
      </c>
    </row>
    <row r="49" spans="1:10" ht="12">
      <c r="A49" s="48"/>
      <c r="B49" s="49"/>
      <c r="C49" s="48"/>
      <c r="D49" s="49"/>
      <c r="E49" s="68"/>
      <c r="F49" s="68"/>
      <c r="G49" s="29">
        <v>0</v>
      </c>
      <c r="H49" s="69"/>
      <c r="I49" s="69"/>
      <c r="J49" s="29">
        <f t="shared" si="2"/>
        <v>0</v>
      </c>
    </row>
    <row r="50" spans="2:10" s="7" customFormat="1" ht="15">
      <c r="B50" s="4"/>
      <c r="D50" s="19"/>
      <c r="E50" s="8"/>
      <c r="F50" s="8"/>
      <c r="G50" s="9"/>
      <c r="H50" s="9"/>
      <c r="I50" s="9"/>
      <c r="J50" s="9"/>
    </row>
    <row r="51" spans="1:4" ht="15">
      <c r="A51" s="7"/>
      <c r="B51" s="4"/>
      <c r="C51" s="7"/>
      <c r="D51" s="19"/>
    </row>
    <row r="52" spans="1:4" ht="15">
      <c r="A52" s="7"/>
      <c r="B52" s="4"/>
      <c r="C52" s="7"/>
      <c r="D52" s="19"/>
    </row>
    <row r="53" spans="1:4" ht="15">
      <c r="A53" s="7"/>
      <c r="B53" s="4"/>
      <c r="C53" s="7"/>
      <c r="D53" s="19"/>
    </row>
    <row r="54" spans="1:4" ht="15">
      <c r="A54" s="7"/>
      <c r="B54" s="4"/>
      <c r="C54" s="7"/>
      <c r="D54" s="19"/>
    </row>
    <row r="55" spans="1:4" ht="15">
      <c r="A55" s="7"/>
      <c r="B55" s="4"/>
      <c r="C55" s="7"/>
      <c r="D55" s="19"/>
    </row>
    <row r="56" spans="1:4" ht="15">
      <c r="A56" s="7"/>
      <c r="B56" s="4"/>
      <c r="C56" s="7"/>
      <c r="D56" s="19"/>
    </row>
    <row r="57" spans="1:4" ht="15">
      <c r="A57" s="7"/>
      <c r="B57" s="4"/>
      <c r="C57" s="7"/>
      <c r="D57" s="19"/>
    </row>
    <row r="58" spans="1:4" ht="15">
      <c r="A58" s="7"/>
      <c r="B58" s="4"/>
      <c r="C58" s="7"/>
      <c r="D58" s="19"/>
    </row>
    <row r="59" spans="1:4" ht="15">
      <c r="A59" s="7"/>
      <c r="B59" s="4"/>
      <c r="C59" s="7"/>
      <c r="D59" s="19"/>
    </row>
    <row r="60" spans="1:4" ht="15">
      <c r="A60" s="7"/>
      <c r="B60" s="4"/>
      <c r="C60" s="7"/>
      <c r="D60" s="19"/>
    </row>
    <row r="61" spans="1:4" ht="15">
      <c r="A61" s="7"/>
      <c r="B61" s="4"/>
      <c r="C61" s="7"/>
      <c r="D61" s="19"/>
    </row>
    <row r="62" spans="1:4" ht="15">
      <c r="A62" s="7"/>
      <c r="B62" s="4"/>
      <c r="C62" s="7"/>
      <c r="D62" s="19"/>
    </row>
    <row r="63" spans="1:4" ht="15">
      <c r="A63" s="7"/>
      <c r="B63" s="4"/>
      <c r="C63" s="7"/>
      <c r="D63" s="19"/>
    </row>
    <row r="64" spans="1:4" ht="15">
      <c r="A64" s="7"/>
      <c r="B64" s="4"/>
      <c r="C64" s="7"/>
      <c r="D64" s="19"/>
    </row>
    <row r="65" spans="1:4" ht="15">
      <c r="A65" s="7"/>
      <c r="B65" s="4"/>
      <c r="C65" s="7"/>
      <c r="D65" s="19"/>
    </row>
    <row r="66" spans="1:4" ht="15">
      <c r="A66" s="7"/>
      <c r="B66" s="4"/>
      <c r="C66" s="7"/>
      <c r="D66" s="19"/>
    </row>
    <row r="67" spans="1:4" ht="15">
      <c r="A67" s="7"/>
      <c r="B67" s="4"/>
      <c r="C67" s="7"/>
      <c r="D67" s="19"/>
    </row>
    <row r="68" spans="1:4" ht="15">
      <c r="A68" s="7"/>
      <c r="B68" s="4"/>
      <c r="C68" s="7"/>
      <c r="D68" s="19"/>
    </row>
    <row r="69" spans="1:4" ht="15">
      <c r="A69" s="7"/>
      <c r="B69" s="4"/>
      <c r="C69" s="7"/>
      <c r="D69" s="19"/>
    </row>
    <row r="70" spans="1:4" ht="15">
      <c r="A70" s="7"/>
      <c r="B70" s="4"/>
      <c r="C70" s="7"/>
      <c r="D70" s="19"/>
    </row>
    <row r="71" spans="1:4" ht="15">
      <c r="A71" s="7"/>
      <c r="B71" s="4"/>
      <c r="C71" s="7"/>
      <c r="D71" s="19"/>
    </row>
    <row r="72" spans="1:4" ht="15">
      <c r="A72" s="7" t="s">
        <v>33</v>
      </c>
      <c r="B72" s="4"/>
      <c r="C72" s="7"/>
      <c r="D72" s="19"/>
    </row>
    <row r="73" spans="1:4" ht="15">
      <c r="A73" s="7"/>
      <c r="B73" s="4"/>
      <c r="C73" s="7"/>
      <c r="D73" s="19"/>
    </row>
    <row r="74" spans="1:4" ht="15">
      <c r="A74" s="7"/>
      <c r="B74" s="4"/>
      <c r="C74" s="7"/>
      <c r="D74" s="19"/>
    </row>
    <row r="75" spans="1:4" ht="15">
      <c r="A75" s="7"/>
      <c r="B75" s="4"/>
      <c r="C75" s="7"/>
      <c r="D75" s="19"/>
    </row>
    <row r="76" spans="1:4" ht="15">
      <c r="A76" s="7"/>
      <c r="B76" s="4"/>
      <c r="C76" s="7"/>
      <c r="D76" s="19"/>
    </row>
    <row r="77" spans="1:4" ht="15">
      <c r="A77" s="7"/>
      <c r="B77" s="4"/>
      <c r="C77" s="7"/>
      <c r="D77" s="19"/>
    </row>
    <row r="78" spans="1:4" ht="15">
      <c r="A78" s="7"/>
      <c r="B78" s="4"/>
      <c r="C78" s="7"/>
      <c r="D78" s="19"/>
    </row>
    <row r="79" spans="1:4" ht="15">
      <c r="A79" s="7"/>
      <c r="B79" s="4"/>
      <c r="C79" s="7"/>
      <c r="D79" s="19"/>
    </row>
    <row r="80" spans="1:4" ht="15">
      <c r="A80" s="7"/>
      <c r="B80" s="4"/>
      <c r="C80" s="7"/>
      <c r="D80" s="19"/>
    </row>
    <row r="81" spans="1:4" ht="15">
      <c r="A81" s="7"/>
      <c r="B81" s="4"/>
      <c r="C81" s="7"/>
      <c r="D81" s="19"/>
    </row>
    <row r="82" spans="1:4" ht="15">
      <c r="A82" s="7"/>
      <c r="B82" s="4"/>
      <c r="C82" s="7"/>
      <c r="D82" s="19"/>
    </row>
    <row r="83" spans="1:4" ht="15">
      <c r="A83" s="7"/>
      <c r="B83" s="4"/>
      <c r="C83" s="7"/>
      <c r="D83" s="19"/>
    </row>
    <row r="84" spans="1:4" ht="15">
      <c r="A84" s="7"/>
      <c r="B84" s="4"/>
      <c r="C84" s="7"/>
      <c r="D84" s="19"/>
    </row>
    <row r="85" spans="1:4" ht="15">
      <c r="A85" s="7"/>
      <c r="B85" s="4"/>
      <c r="C85" s="7"/>
      <c r="D85" s="19"/>
    </row>
    <row r="86" spans="1:4" ht="15">
      <c r="A86" s="7"/>
      <c r="B86" s="4"/>
      <c r="C86" s="7"/>
      <c r="D86" s="19"/>
    </row>
    <row r="87" spans="1:4" ht="15">
      <c r="A87" s="7"/>
      <c r="B87" s="4"/>
      <c r="C87" s="7"/>
      <c r="D87" s="19"/>
    </row>
    <row r="88" spans="1:4" ht="15">
      <c r="A88" s="7"/>
      <c r="B88" s="4"/>
      <c r="C88" s="7"/>
      <c r="D88" s="19"/>
    </row>
    <row r="89" spans="1:4" ht="15">
      <c r="A89" s="7"/>
      <c r="B89" s="4"/>
      <c r="C89" s="7"/>
      <c r="D89" s="19"/>
    </row>
    <row r="90" spans="1:4" ht="15">
      <c r="A90" s="7"/>
      <c r="B90" s="4"/>
      <c r="C90" s="7"/>
      <c r="D90" s="19"/>
    </row>
    <row r="91" spans="1:4" ht="15">
      <c r="A91" s="7"/>
      <c r="B91" s="4"/>
      <c r="C91" s="7"/>
      <c r="D91" s="19"/>
    </row>
    <row r="92" spans="1:4" ht="15">
      <c r="A92" s="7"/>
      <c r="B92" s="4"/>
      <c r="C92" s="7"/>
      <c r="D92" s="19"/>
    </row>
    <row r="93" spans="1:4" ht="15">
      <c r="A93" s="7"/>
      <c r="B93" s="4"/>
      <c r="C93" s="7"/>
      <c r="D93" s="19"/>
    </row>
    <row r="94" spans="1:4" ht="15">
      <c r="A94" s="7"/>
      <c r="B94" s="4"/>
      <c r="C94" s="7"/>
      <c r="D94" s="19"/>
    </row>
    <row r="95" spans="1:4" ht="15">
      <c r="A95" s="7"/>
      <c r="B95" s="4"/>
      <c r="C95" s="7"/>
      <c r="D95" s="19"/>
    </row>
    <row r="96" spans="1:4" ht="15">
      <c r="A96" s="7"/>
      <c r="B96" s="4"/>
      <c r="C96" s="7"/>
      <c r="D96" s="19"/>
    </row>
    <row r="97" spans="1:4" ht="15">
      <c r="A97" s="7"/>
      <c r="B97" s="4"/>
      <c r="C97" s="7"/>
      <c r="D97" s="19"/>
    </row>
    <row r="98" spans="1:4" ht="15">
      <c r="A98" s="7"/>
      <c r="B98" s="4"/>
      <c r="C98" s="7"/>
      <c r="D98" s="19"/>
    </row>
    <row r="99" spans="1:4" ht="15">
      <c r="A99" s="7"/>
      <c r="B99" s="4"/>
      <c r="C99" s="7"/>
      <c r="D99" s="19"/>
    </row>
    <row r="100" spans="1:4" ht="15">
      <c r="A100" s="7"/>
      <c r="B100" s="4"/>
      <c r="C100" s="7"/>
      <c r="D100" s="19"/>
    </row>
    <row r="101" spans="1:4" ht="15">
      <c r="A101" s="7"/>
      <c r="B101" s="4"/>
      <c r="C101" s="7"/>
      <c r="D101" s="19"/>
    </row>
    <row r="102" spans="1:4" ht="15">
      <c r="A102" s="7"/>
      <c r="B102" s="4"/>
      <c r="C102" s="7"/>
      <c r="D102" s="19"/>
    </row>
    <row r="103" spans="1:4" ht="15">
      <c r="A103" s="7"/>
      <c r="B103" s="4"/>
      <c r="C103" s="7"/>
      <c r="D103" s="19"/>
    </row>
    <row r="104" spans="1:4" ht="15">
      <c r="A104" s="7"/>
      <c r="B104" s="4"/>
      <c r="C104" s="7"/>
      <c r="D104" s="19"/>
    </row>
    <row r="105" spans="1:4" ht="15">
      <c r="A105" s="7"/>
      <c r="B105" s="4"/>
      <c r="C105" s="7"/>
      <c r="D105" s="19"/>
    </row>
    <row r="106" spans="1:4" ht="15">
      <c r="A106" s="7"/>
      <c r="B106" s="4"/>
      <c r="C106" s="7"/>
      <c r="D106" s="19"/>
    </row>
    <row r="107" spans="1:4" ht="15">
      <c r="A107" s="7"/>
      <c r="B107" s="4"/>
      <c r="C107" s="7"/>
      <c r="D107" s="19"/>
    </row>
    <row r="108" spans="1:4" ht="15">
      <c r="A108" s="7"/>
      <c r="B108" s="4"/>
      <c r="C108" s="7"/>
      <c r="D108" s="19"/>
    </row>
    <row r="109" spans="1:4" ht="15">
      <c r="A109" s="7"/>
      <c r="B109" s="4"/>
      <c r="C109" s="7"/>
      <c r="D109" s="19"/>
    </row>
    <row r="110" spans="1:4" ht="15">
      <c r="A110" s="7"/>
      <c r="B110" s="4"/>
      <c r="C110" s="7"/>
      <c r="D110" s="19"/>
    </row>
    <row r="111" spans="1:4" ht="15">
      <c r="A111" s="7"/>
      <c r="B111" s="4"/>
      <c r="C111" s="7"/>
      <c r="D111" s="19"/>
    </row>
    <row r="112" spans="1:4" ht="15">
      <c r="A112" s="7"/>
      <c r="B112" s="4"/>
      <c r="C112" s="7"/>
      <c r="D112" s="19"/>
    </row>
    <row r="113" spans="1:4" ht="15">
      <c r="A113" s="7"/>
      <c r="B113" s="4"/>
      <c r="C113" s="7"/>
      <c r="D113" s="19"/>
    </row>
    <row r="114" spans="1:4" ht="15">
      <c r="A114" s="7"/>
      <c r="B114" s="4"/>
      <c r="C114" s="7"/>
      <c r="D114" s="19"/>
    </row>
    <row r="115" spans="1:4" ht="15">
      <c r="A115" s="7"/>
      <c r="B115" s="4"/>
      <c r="C115" s="7"/>
      <c r="D115" s="19"/>
    </row>
    <row r="116" spans="1:4" ht="15">
      <c r="A116" s="7"/>
      <c r="B116" s="4"/>
      <c r="C116" s="7"/>
      <c r="D116" s="19"/>
    </row>
    <row r="117" spans="1:4" ht="15">
      <c r="A117" s="7"/>
      <c r="B117" s="4"/>
      <c r="C117" s="7"/>
      <c r="D117" s="19"/>
    </row>
    <row r="118" spans="1:4" ht="15">
      <c r="A118" s="7"/>
      <c r="B118" s="4"/>
      <c r="C118" s="7"/>
      <c r="D118" s="19"/>
    </row>
    <row r="119" spans="1:4" ht="15">
      <c r="A119" s="7"/>
      <c r="B119" s="4"/>
      <c r="C119" s="7"/>
      <c r="D119" s="19"/>
    </row>
    <row r="120" spans="1:4" ht="15">
      <c r="A120" s="7"/>
      <c r="B120" s="4"/>
      <c r="C120" s="7"/>
      <c r="D120" s="19"/>
    </row>
    <row r="121" spans="1:4" ht="15">
      <c r="A121" s="7"/>
      <c r="B121" s="4"/>
      <c r="C121" s="7"/>
      <c r="D121" s="19"/>
    </row>
    <row r="122" spans="1:4" ht="15">
      <c r="A122" s="7"/>
      <c r="B122" s="4"/>
      <c r="C122" s="7"/>
      <c r="D122" s="19"/>
    </row>
    <row r="123" spans="1:4" ht="15">
      <c r="A123" s="7"/>
      <c r="B123" s="4"/>
      <c r="C123" s="7"/>
      <c r="D123" s="19"/>
    </row>
    <row r="124" spans="1:4" ht="15">
      <c r="A124" s="7"/>
      <c r="B124" s="4"/>
      <c r="C124" s="7"/>
      <c r="D124" s="19"/>
    </row>
    <row r="125" spans="1:4" ht="15">
      <c r="A125" s="7"/>
      <c r="B125" s="4"/>
      <c r="C125" s="7"/>
      <c r="D125" s="19"/>
    </row>
    <row r="126" spans="1:4" ht="15">
      <c r="A126" s="7"/>
      <c r="B126" s="4"/>
      <c r="C126" s="7"/>
      <c r="D126" s="19"/>
    </row>
    <row r="127" spans="1:4" ht="15">
      <c r="A127" s="7"/>
      <c r="B127" s="4"/>
      <c r="C127" s="7"/>
      <c r="D127" s="19"/>
    </row>
    <row r="128" spans="1:4" ht="15">
      <c r="A128" s="7"/>
      <c r="B128" s="4"/>
      <c r="C128" s="7"/>
      <c r="D128" s="19"/>
    </row>
    <row r="129" spans="1:4" ht="15">
      <c r="A129" s="7"/>
      <c r="B129" s="4"/>
      <c r="C129" s="7"/>
      <c r="D129" s="19"/>
    </row>
    <row r="130" spans="1:4" ht="15">
      <c r="A130" s="7"/>
      <c r="B130" s="4"/>
      <c r="C130" s="7"/>
      <c r="D130" s="19"/>
    </row>
    <row r="131" spans="1:4" ht="15">
      <c r="A131" s="7"/>
      <c r="B131" s="4"/>
      <c r="C131" s="7"/>
      <c r="D131" s="19"/>
    </row>
    <row r="132" spans="1:4" ht="15">
      <c r="A132" s="7"/>
      <c r="B132" s="4"/>
      <c r="C132" s="7"/>
      <c r="D132" s="19"/>
    </row>
    <row r="133" spans="1:4" ht="15">
      <c r="A133" s="7"/>
      <c r="B133" s="4"/>
      <c r="C133" s="7"/>
      <c r="D133" s="19"/>
    </row>
    <row r="134" spans="1:4" ht="15">
      <c r="A134" s="7"/>
      <c r="B134" s="4"/>
      <c r="C134" s="7"/>
      <c r="D134" s="19"/>
    </row>
    <row r="135" spans="1:4" ht="15">
      <c r="A135" s="7"/>
      <c r="B135" s="4"/>
      <c r="C135" s="7"/>
      <c r="D135" s="19"/>
    </row>
    <row r="136" spans="1:4" ht="15">
      <c r="A136" s="7"/>
      <c r="B136" s="4"/>
      <c r="C136" s="7"/>
      <c r="D136" s="19"/>
    </row>
    <row r="137" spans="1:4" ht="15">
      <c r="A137" s="7"/>
      <c r="B137" s="4"/>
      <c r="C137" s="7"/>
      <c r="D137" s="19"/>
    </row>
    <row r="138" spans="1:4" ht="15">
      <c r="A138" s="7"/>
      <c r="B138" s="4"/>
      <c r="C138" s="7"/>
      <c r="D138" s="19"/>
    </row>
    <row r="139" spans="1:4" ht="15">
      <c r="A139" s="7"/>
      <c r="B139" s="4"/>
      <c r="C139" s="7"/>
      <c r="D139" s="19"/>
    </row>
    <row r="140" spans="1:4" ht="15">
      <c r="A140" s="7"/>
      <c r="B140" s="4"/>
      <c r="C140" s="7"/>
      <c r="D140" s="19"/>
    </row>
    <row r="141" spans="1:4" ht="15">
      <c r="A141" s="7"/>
      <c r="B141" s="4"/>
      <c r="C141" s="7"/>
      <c r="D141" s="19"/>
    </row>
    <row r="142" spans="1:4" ht="15">
      <c r="A142" s="7"/>
      <c r="B142" s="4"/>
      <c r="C142" s="7"/>
      <c r="D142" s="19"/>
    </row>
    <row r="143" spans="1:4" ht="15">
      <c r="A143" s="7"/>
      <c r="B143" s="4"/>
      <c r="C143" s="7"/>
      <c r="D143" s="19"/>
    </row>
    <row r="144" spans="1:4" ht="15">
      <c r="A144" s="7"/>
      <c r="B144" s="4"/>
      <c r="C144" s="7"/>
      <c r="D144" s="19"/>
    </row>
    <row r="145" spans="1:4" ht="15">
      <c r="A145" s="7"/>
      <c r="B145" s="4"/>
      <c r="C145" s="7"/>
      <c r="D145" s="19"/>
    </row>
    <row r="146" spans="1:4" ht="15">
      <c r="A146" s="7"/>
      <c r="B146" s="4"/>
      <c r="C146" s="7"/>
      <c r="D146" s="19"/>
    </row>
    <row r="147" spans="1:4" ht="15">
      <c r="A147" s="7"/>
      <c r="B147" s="4"/>
      <c r="C147" s="7"/>
      <c r="D147" s="19"/>
    </row>
    <row r="148" spans="1:4" ht="15">
      <c r="A148" s="7"/>
      <c r="B148" s="4"/>
      <c r="C148" s="7"/>
      <c r="D148" s="19"/>
    </row>
    <row r="149" spans="1:4" ht="15">
      <c r="A149" s="7"/>
      <c r="B149" s="4"/>
      <c r="C149" s="7"/>
      <c r="D149" s="19"/>
    </row>
    <row r="150" spans="1:4" ht="15">
      <c r="A150" s="7"/>
      <c r="B150" s="4"/>
      <c r="C150" s="7"/>
      <c r="D150" s="19"/>
    </row>
    <row r="151" spans="1:4" ht="15">
      <c r="A151" s="7"/>
      <c r="B151" s="4"/>
      <c r="C151" s="7"/>
      <c r="D151" s="19"/>
    </row>
    <row r="152" spans="1:4" ht="15">
      <c r="A152" s="7"/>
      <c r="B152" s="4"/>
      <c r="C152" s="7"/>
      <c r="D152" s="19"/>
    </row>
    <row r="153" spans="1:4" ht="15">
      <c r="A153" s="7"/>
      <c r="B153" s="4"/>
      <c r="C153" s="7"/>
      <c r="D153" s="19"/>
    </row>
    <row r="154" spans="1:4" ht="15">
      <c r="A154" s="7"/>
      <c r="B154" s="4"/>
      <c r="C154" s="7"/>
      <c r="D154" s="19"/>
    </row>
    <row r="155" spans="1:4" ht="15">
      <c r="A155" s="7"/>
      <c r="B155" s="4"/>
      <c r="C155" s="7"/>
      <c r="D155" s="19"/>
    </row>
    <row r="156" spans="1:4" ht="15">
      <c r="A156" s="7"/>
      <c r="B156" s="4"/>
      <c r="C156" s="7"/>
      <c r="D156" s="19"/>
    </row>
    <row r="157" spans="1:4" ht="15">
      <c r="A157" s="7"/>
      <c r="B157" s="4"/>
      <c r="C157" s="7"/>
      <c r="D157" s="19"/>
    </row>
    <row r="158" spans="1:4" ht="15">
      <c r="A158" s="7"/>
      <c r="B158" s="4"/>
      <c r="C158" s="7"/>
      <c r="D158" s="19"/>
    </row>
    <row r="159" spans="1:4" ht="15">
      <c r="A159" s="7"/>
      <c r="B159" s="4"/>
      <c r="C159" s="7"/>
      <c r="D159" s="19"/>
    </row>
    <row r="160" spans="1:4" ht="15">
      <c r="A160" s="7"/>
      <c r="B160" s="4"/>
      <c r="C160" s="7"/>
      <c r="D160" s="19"/>
    </row>
    <row r="161" spans="1:4" ht="15">
      <c r="A161" s="7"/>
      <c r="B161" s="4"/>
      <c r="C161" s="7"/>
      <c r="D161" s="19"/>
    </row>
    <row r="162" spans="1:4" ht="15">
      <c r="A162" s="7"/>
      <c r="B162" s="4"/>
      <c r="C162" s="7"/>
      <c r="D162" s="19"/>
    </row>
    <row r="163" spans="1:4" ht="15">
      <c r="A163" s="7"/>
      <c r="B163" s="4"/>
      <c r="C163" s="7"/>
      <c r="D163" s="19"/>
    </row>
    <row r="164" spans="1:4" ht="15">
      <c r="A164" s="7"/>
      <c r="B164" s="4"/>
      <c r="C164" s="7"/>
      <c r="D164" s="19"/>
    </row>
    <row r="165" spans="1:4" ht="15">
      <c r="A165" s="7"/>
      <c r="B165" s="4"/>
      <c r="C165" s="7"/>
      <c r="D165" s="19"/>
    </row>
    <row r="166" spans="1:4" ht="15">
      <c r="A166" s="7"/>
      <c r="B166" s="4"/>
      <c r="C166" s="7"/>
      <c r="D166" s="19"/>
    </row>
    <row r="167" spans="1:4" ht="15">
      <c r="A167" s="7"/>
      <c r="B167" s="4"/>
      <c r="C167" s="7"/>
      <c r="D167" s="19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2009-11-05T09:11:58Z</cp:lastPrinted>
  <dcterms:created xsi:type="dcterms:W3CDTF">2000-10-24T20:52:35Z</dcterms:created>
  <dcterms:modified xsi:type="dcterms:W3CDTF">2009-11-05T09:12:01Z</dcterms:modified>
  <cp:category/>
  <cp:version/>
  <cp:contentType/>
  <cp:contentStatus/>
</cp:coreProperties>
</file>